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eterO'Leary\Downloads\"/>
    </mc:Choice>
  </mc:AlternateContent>
  <xr:revisionPtr revIDLastSave="0" documentId="13_ncr:1_{045043B7-65C0-4568-B20C-C78849C1B31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over" sheetId="4" r:id="rId1"/>
    <sheet name="From DONATION to PDMPs" sheetId="1" r:id="rId2"/>
    <sheet name="Notes_1" sheetId="5" r:id="rId3"/>
    <sheet name="From PDMPs to DONATION" sheetId="3" r:id="rId4"/>
    <sheet name="Notes_2" sheetId="6" r:id="rId5"/>
    <sheet name="Obj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3" l="1"/>
  <c r="N22" i="3"/>
  <c r="N19" i="3"/>
  <c r="H25" i="3" l="1"/>
  <c r="H22" i="3"/>
  <c r="H19" i="3"/>
  <c r="E25" i="3"/>
  <c r="P25" i="3" s="1"/>
  <c r="E22" i="3"/>
  <c r="P22" i="3" s="1"/>
  <c r="E19" i="3"/>
  <c r="P19" i="3" s="1"/>
  <c r="AB87" i="3" l="1"/>
  <c r="BA71" i="3"/>
  <c r="N71" i="3" s="1"/>
  <c r="P71" i="3" s="1"/>
  <c r="BA68" i="3"/>
  <c r="BA65" i="3"/>
  <c r="BA58" i="3"/>
  <c r="BA43" i="3"/>
  <c r="BA28" i="3"/>
  <c r="Y71" i="3"/>
  <c r="Y68" i="3"/>
  <c r="Y65" i="3"/>
  <c r="F58" i="3"/>
  <c r="N43" i="3"/>
  <c r="AB41" i="3"/>
  <c r="AB38" i="3"/>
  <c r="AB35" i="3"/>
  <c r="H41" i="3"/>
  <c r="H38" i="3"/>
  <c r="H35" i="3"/>
  <c r="P10" i="3"/>
  <c r="P7" i="3"/>
  <c r="P4" i="3"/>
  <c r="H7" i="3"/>
  <c r="H10" i="3" s="1"/>
  <c r="AH71" i="3" l="1"/>
  <c r="AB43" i="3"/>
  <c r="BA74" i="3"/>
  <c r="N68" i="3"/>
  <c r="P68" i="3" s="1"/>
  <c r="AH68" i="3" s="1"/>
  <c r="AF71" i="3"/>
  <c r="N65" i="3"/>
  <c r="AF65" i="3" s="1"/>
  <c r="P13" i="3"/>
  <c r="H69" i="1"/>
  <c r="H66" i="1"/>
  <c r="H63" i="1"/>
  <c r="AB86" i="1"/>
  <c r="Z86" i="1"/>
  <c r="AB83" i="1"/>
  <c r="Z83" i="1"/>
  <c r="AB80" i="1"/>
  <c r="Z80" i="1"/>
  <c r="X54" i="1"/>
  <c r="X51" i="1"/>
  <c r="X48" i="1"/>
  <c r="H11" i="1"/>
  <c r="H8" i="1"/>
  <c r="H5" i="1"/>
  <c r="P28" i="3" l="1"/>
  <c r="N28" i="3"/>
  <c r="F74" i="3"/>
  <c r="AF68" i="3"/>
  <c r="AF74" i="3" s="1"/>
  <c r="N74" i="3"/>
  <c r="P65" i="3"/>
  <c r="P74" i="3" s="1"/>
  <c r="P86" i="1"/>
  <c r="T86" i="1" s="1"/>
  <c r="P83" i="1"/>
  <c r="T83" i="1" s="1"/>
  <c r="P80" i="1"/>
  <c r="T80" i="1" s="1"/>
  <c r="N83" i="1"/>
  <c r="N86" i="1"/>
  <c r="N80" i="1"/>
  <c r="AL65" i="3" l="1"/>
  <c r="AL68" i="3"/>
  <c r="AL71" i="3"/>
  <c r="N84" i="3"/>
  <c r="F84" i="3" s="1"/>
  <c r="AH65" i="3"/>
  <c r="AH74" i="3" s="1"/>
  <c r="R83" i="1"/>
  <c r="R80" i="1"/>
  <c r="AH86" i="1"/>
  <c r="R86" i="1"/>
  <c r="AH83" i="1"/>
  <c r="AJ83" i="1"/>
  <c r="AJ80" i="1"/>
  <c r="AH80" i="1"/>
  <c r="AL80" i="1" s="1"/>
  <c r="T89" i="1"/>
  <c r="AJ86" i="1"/>
  <c r="P89" i="1"/>
  <c r="N89" i="1"/>
  <c r="AL86" i="1" l="1"/>
  <c r="N90" i="3"/>
  <c r="P84" i="3"/>
  <c r="P90" i="3" s="1"/>
  <c r="AN71" i="3"/>
  <c r="AS71" i="3"/>
  <c r="AN68" i="3"/>
  <c r="AS68" i="3"/>
  <c r="AS65" i="3"/>
  <c r="AN65" i="3"/>
  <c r="AL83" i="1"/>
  <c r="N126" i="1"/>
  <c r="X126" i="1" s="1"/>
  <c r="N101" i="1"/>
  <c r="X101" i="1" s="1"/>
  <c r="N120" i="1"/>
  <c r="X120" i="1" s="1"/>
  <c r="N117" i="1"/>
  <c r="X117" i="1" s="1"/>
  <c r="N95" i="1"/>
  <c r="X95" i="1" s="1"/>
  <c r="N123" i="1"/>
  <c r="X123" i="1" s="1"/>
  <c r="N98" i="1"/>
  <c r="X98" i="1" s="1"/>
  <c r="N114" i="1"/>
  <c r="X114" i="1" s="1"/>
  <c r="N111" i="1"/>
  <c r="X111" i="1" s="1"/>
  <c r="N108" i="1"/>
  <c r="X108" i="1" s="1"/>
  <c r="F90" i="3"/>
  <c r="AB84" i="3"/>
  <c r="AB90" i="3" s="1"/>
  <c r="R89" i="1"/>
  <c r="AH89" i="1"/>
  <c r="AJ89" i="1"/>
  <c r="AL89" i="1" l="1"/>
  <c r="AF98" i="1" s="1"/>
  <c r="AS74" i="3"/>
  <c r="X128" i="1"/>
  <c r="X104" i="1"/>
  <c r="AF101" i="1" s="1"/>
  <c r="P95" i="1"/>
  <c r="P117" i="1"/>
  <c r="P98" i="1"/>
  <c r="P120" i="1"/>
  <c r="P111" i="1"/>
  <c r="P126" i="1"/>
  <c r="P101" i="1"/>
  <c r="P123" i="1"/>
  <c r="P114" i="1"/>
  <c r="P108" i="1"/>
  <c r="H89" i="1"/>
  <c r="F89" i="1"/>
  <c r="V23" i="1"/>
  <c r="V20" i="1"/>
  <c r="V17" i="1"/>
  <c r="AF104" i="1" l="1"/>
  <c r="X130" i="1"/>
  <c r="AF107" i="1" s="1"/>
  <c r="AP86" i="1"/>
  <c r="AP83" i="1"/>
  <c r="AP80" i="1"/>
  <c r="AN86" i="1"/>
  <c r="AN83" i="1"/>
  <c r="AR83" i="1" s="1"/>
  <c r="AN80" i="1"/>
  <c r="F41" i="1"/>
  <c r="F26" i="1"/>
  <c r="BA53" i="1"/>
  <c r="BB53" i="1" s="1"/>
  <c r="BA50" i="1"/>
  <c r="BB50" i="1" s="1"/>
  <c r="BA47" i="1"/>
  <c r="BB47" i="1" s="1"/>
  <c r="BA38" i="1"/>
  <c r="BB38" i="1" s="1"/>
  <c r="BA35" i="1"/>
  <c r="BB35" i="1" s="1"/>
  <c r="BA32" i="1"/>
  <c r="BB32" i="1" s="1"/>
  <c r="AU56" i="1"/>
  <c r="AU41" i="1"/>
  <c r="BH32" i="1"/>
  <c r="BH53" i="1"/>
  <c r="BH50" i="1"/>
  <c r="BH47" i="1"/>
  <c r="BH38" i="1"/>
  <c r="BH35" i="1"/>
  <c r="AU69" i="1"/>
  <c r="AU66" i="1"/>
  <c r="BA17" i="1"/>
  <c r="BB17" i="1" s="1"/>
  <c r="AR86" i="1" l="1"/>
  <c r="AN89" i="1"/>
  <c r="AR80" i="1"/>
  <c r="AP89" i="1"/>
  <c r="BA66" i="1"/>
  <c r="BB66" i="1" s="1"/>
  <c r="N51" i="1"/>
  <c r="BA69" i="1"/>
  <c r="BB69" i="1" s="1"/>
  <c r="F54" i="1"/>
  <c r="N54" i="1" s="1"/>
  <c r="V26" i="1"/>
  <c r="AF95" i="1" s="1"/>
  <c r="AF109" i="1" s="1"/>
  <c r="BH56" i="1"/>
  <c r="BA20" i="1"/>
  <c r="BB20" i="1" s="1"/>
  <c r="BA23" i="1"/>
  <c r="BB23" i="1" s="1"/>
  <c r="AU26" i="1"/>
  <c r="BA56" i="1"/>
  <c r="BH41" i="1"/>
  <c r="BA41" i="1"/>
  <c r="BH17" i="1"/>
  <c r="BH63" i="1" s="1"/>
  <c r="BB56" i="1"/>
  <c r="BB41" i="1"/>
  <c r="BH23" i="1"/>
  <c r="BH69" i="1" s="1"/>
  <c r="BH20" i="1"/>
  <c r="BH66" i="1" s="1"/>
  <c r="AU63" i="1"/>
  <c r="AR89" i="1" l="1"/>
  <c r="P54" i="1"/>
  <c r="P51" i="1"/>
  <c r="AH51" i="1"/>
  <c r="AH54" i="1"/>
  <c r="BA63" i="1"/>
  <c r="BB63" i="1" s="1"/>
  <c r="BB26" i="1"/>
  <c r="BA26" i="1"/>
  <c r="AU72" i="1"/>
  <c r="BH72" i="1"/>
  <c r="BH26" i="1"/>
  <c r="AJ51" i="1" l="1"/>
  <c r="AJ54" i="1"/>
  <c r="N48" i="1"/>
  <c r="BA72" i="1"/>
  <c r="BB72" i="1"/>
  <c r="P48" i="1" l="1"/>
  <c r="AH48" i="1"/>
  <c r="AH57" i="1" s="1"/>
  <c r="N57" i="1"/>
  <c r="N69" i="1" l="1"/>
  <c r="X69" i="1" s="1"/>
  <c r="N66" i="1"/>
  <c r="X66" i="1" s="1"/>
  <c r="N63" i="1"/>
  <c r="X63" i="1" s="1"/>
  <c r="AJ48" i="1"/>
  <c r="AJ57" i="1" s="1"/>
  <c r="P57" i="1"/>
  <c r="P69" i="1" l="1"/>
  <c r="P63" i="1"/>
  <c r="P66" i="1"/>
  <c r="X72" i="1"/>
</calcChain>
</file>

<file path=xl/sharedStrings.xml><?xml version="1.0" encoding="utf-8"?>
<sst xmlns="http://schemas.openxmlformats.org/spreadsheetml/2006/main" count="486" uniqueCount="145">
  <si>
    <t>No. units of whole blood</t>
  </si>
  <si>
    <t>WEIGHTS</t>
  </si>
  <si>
    <t>No. units of plasmapheresis</t>
  </si>
  <si>
    <t>No. units of multicomponent apheresis</t>
  </si>
  <si>
    <t>COLLECTION</t>
  </si>
  <si>
    <t>VOLUMES</t>
  </si>
  <si>
    <t>mL</t>
  </si>
  <si>
    <t>kg</t>
  </si>
  <si>
    <t>Recovered plasma per unit</t>
  </si>
  <si>
    <t>Apheresis plasma (MONO) per unit</t>
  </si>
  <si>
    <t>Apheresis plasma (MULTI) per unit</t>
  </si>
  <si>
    <t>Litres</t>
  </si>
  <si>
    <t>Kilograms</t>
  </si>
  <si>
    <t xml:space="preserve">No. units of plasmapheresis </t>
  </si>
  <si>
    <t>No. units of recovered plasma</t>
  </si>
  <si>
    <t>No. units of plasmapheresis (source)</t>
  </si>
  <si>
    <t>No. units of multicomponent apheresis (source)</t>
  </si>
  <si>
    <t>DISCARDED UNITS</t>
  </si>
  <si>
    <t>DISCARDED UNITS FOR CLINICAL PURPOSES</t>
  </si>
  <si>
    <t>DISCARDED UNITS FOR FRACTIONATION</t>
  </si>
  <si>
    <t>Data on plasma collection and PDMPs demand are scattered and often incomplete in several EU MS. Furthermore,</t>
  </si>
  <si>
    <t>there is a lack in communication among the interested stakeholders (or competent authorities) in the blood/plasma and</t>
  </si>
  <si>
    <t>pharmaceutical sectors. These factors affect the availability of the required knowledge for appropriate health regulatory</t>
  </si>
  <si>
    <t>• the national needs for plasma for fractionation</t>
  </si>
  <si>
    <t>• Define a common data set for assessing the national demand and pharmaceutical expenditure for PDMPs</t>
  </si>
  <si>
    <t>PLASMA FOR FRACTIONATION (units)</t>
  </si>
  <si>
    <t>Recovered plasma</t>
  </si>
  <si>
    <t>Plasma from apheresis (source)</t>
  </si>
  <si>
    <t>Plasma from multicomponent apheresis (source)</t>
  </si>
  <si>
    <t>ECONOMIC LOSS FOR WASTAGE</t>
  </si>
  <si>
    <t>PLASMA FOR FRACTIONATION (VOLUMES AND WEIGHTS)</t>
  </si>
  <si>
    <t>€/... per kg</t>
  </si>
  <si>
    <t>€/... per litre</t>
  </si>
  <si>
    <t>€/…</t>
  </si>
  <si>
    <t>ECONOMIC VALUE OF PLASMA FOR FRACTIONATION (Currency per L or kg)</t>
  </si>
  <si>
    <t>TOTAL</t>
  </si>
  <si>
    <t>Whole blood</t>
  </si>
  <si>
    <t>Plasmapheresis</t>
  </si>
  <si>
    <t>Multicomponent apheresis</t>
  </si>
  <si>
    <t>L</t>
  </si>
  <si>
    <t>ECONOMIC VALUE OF PLASMA FOR FRACTIONATION (Currency per Category - L or kg)</t>
  </si>
  <si>
    <t>Category 1</t>
  </si>
  <si>
    <t>Category 2</t>
  </si>
  <si>
    <t>€/… per unit</t>
  </si>
  <si>
    <t>COSTS PER UNIT</t>
  </si>
  <si>
    <t>Apheresis plasma (MONO)</t>
  </si>
  <si>
    <t>Apheresis plasma (MULTI)</t>
  </si>
  <si>
    <t>TOTAL DISCARDED UNITS</t>
  </si>
  <si>
    <t>DISCARDED PLASMA (Litres or kg)</t>
  </si>
  <si>
    <t>DISCARDED PLASMA FOR FRACTIONATION (Litres or kg)</t>
  </si>
  <si>
    <t>TOTAL DISCARDED PLASMA (Litres or kg)</t>
  </si>
  <si>
    <t>TOTAL ECONOMIC LOSS FOR WASTAGE €/…</t>
  </si>
  <si>
    <t>YIELDS</t>
  </si>
  <si>
    <t>g/IU per Litre</t>
  </si>
  <si>
    <t>Albumin</t>
  </si>
  <si>
    <t>IVIG</t>
  </si>
  <si>
    <t>SCIG</t>
  </si>
  <si>
    <t>g/IU per Kilogram</t>
  </si>
  <si>
    <t>€/… (litres)</t>
  </si>
  <si>
    <t>€/… (kg)</t>
  </si>
  <si>
    <t>FVIII</t>
  </si>
  <si>
    <t>FIX</t>
  </si>
  <si>
    <t>FVIII/vWF</t>
  </si>
  <si>
    <t>3F-PCCs</t>
  </si>
  <si>
    <t>4F-PCCs</t>
  </si>
  <si>
    <t>AT</t>
  </si>
  <si>
    <t>Fibrinogen</t>
  </si>
  <si>
    <t>TOTAL FINISHED PRODUCT</t>
  </si>
  <si>
    <t>€/… per g/IU</t>
  </si>
  <si>
    <t>ECONOMIC VALUE OF PDMPs</t>
  </si>
  <si>
    <t xml:space="preserve">€/… </t>
  </si>
  <si>
    <t>g/IU per kg</t>
  </si>
  <si>
    <t>TOTAL (drivers + others)</t>
  </si>
  <si>
    <t>DEMAND FOR PDMPs</t>
  </si>
  <si>
    <t>g/IU</t>
  </si>
  <si>
    <t>Plasma to cover the demand for albumin</t>
  </si>
  <si>
    <t>Plasma to cover the demand for IVIG</t>
  </si>
  <si>
    <t>Plasma to cover the demand for SCIG</t>
  </si>
  <si>
    <t xml:space="preserve">MEAN PRICE PER UNIT </t>
  </si>
  <si>
    <t>PLANNED COLLECTION</t>
  </si>
  <si>
    <t>PLASMA FOR FRACTIONATION FROM PLANNED COLLECTION (VOLUMES AND WEIGHTS)</t>
  </si>
  <si>
    <t>g</t>
  </si>
  <si>
    <t>PLASMA UTILISED FOR CLINICAL TRANSFUSION</t>
  </si>
  <si>
    <t>PLASMA FOR FRACTIONATION FROM PLANNED COLLECTION (units)</t>
  </si>
  <si>
    <t>PLASMA FOR FRACTIONATION NEEDED (VOLUMES AND WEIGHTS)</t>
  </si>
  <si>
    <t>TOTAL COSTS FOR PLANNED COLLECTION</t>
  </si>
  <si>
    <t>TOTAL COSTS FOR NEEDED COLLECTION</t>
  </si>
  <si>
    <t>LEVEL OF INDEPENDENCE FROM THE MARKET</t>
  </si>
  <si>
    <t>DISCARDED UNITS FOR CLINICAL TRANSFUSION</t>
  </si>
  <si>
    <t>DISCARDED PLASMA FOR CLINICAL TRANSFUSION (Litres or kg)</t>
  </si>
  <si>
    <t>SUPPLY PROJECT</t>
  </si>
  <si>
    <t>“Strengthening voluntary non-remunerated</t>
  </si>
  <si>
    <t>plasma collection capacity in Europe”</t>
  </si>
  <si>
    <t>PLASMA FOR FRACTIONATION NEEDED (units)</t>
  </si>
  <si>
    <t>TOTAL PLASMA FOR FRACTIONATION NEEDED</t>
  </si>
  <si>
    <t>COLLECTION COSTS PER UNIT</t>
  </si>
  <si>
    <t>TOTAL ECONOMIC VALUE OF COLLECTED PLASMA FOR FRACTIONATION</t>
  </si>
  <si>
    <t>ECONOMIC VALUE OF PDMPs COMING FROM COLLECTION</t>
  </si>
  <si>
    <t>TOTAL ECONOMIC VALUE OF FRACTIONATION OF PLASMA</t>
  </si>
  <si>
    <t>ECONOMIC VALUE OF FRACTIONATION OF PLASMA (Currency per L or kg)</t>
  </si>
  <si>
    <t>ECONOMIC BALANCE</t>
  </si>
  <si>
    <t>TOTAL COSTS OF COLLECTION</t>
  </si>
  <si>
    <t>TOTAL COSTS OF FRACTIONATION</t>
  </si>
  <si>
    <t>TOTAL VALUE OF PDMPs (Drivers)</t>
  </si>
  <si>
    <t>TOTAL VALUE OF OTHER PDMPs</t>
  </si>
  <si>
    <t>TOTAL OTHER PDMPs</t>
  </si>
  <si>
    <t>TOTAL VALUE OF PDMPs</t>
  </si>
  <si>
    <t>BALANCE</t>
  </si>
  <si>
    <t>Plasma to cover the demand for IG</t>
  </si>
  <si>
    <t xml:space="preserve">g </t>
  </si>
  <si>
    <t>PDMPs RETURN FROM COLLECTED PLASMA</t>
  </si>
  <si>
    <t>LEVEL OF SELF-SUFFICIENCY</t>
  </si>
  <si>
    <t>TOTAL ECONOMIC VALUE OF PDMPs FROM COLLECTED PLASMA</t>
  </si>
  <si>
    <t>€</t>
  </si>
  <si>
    <t>g/IU per litre</t>
  </si>
  <si>
    <t>IU</t>
  </si>
  <si>
    <t>Average volumes of each individual unit according to the collection procedure</t>
  </si>
  <si>
    <t>Number of units collected according to the type of collection procedure</t>
  </si>
  <si>
    <t>The subsection “Utilisation” considers plasma for clinical transfusion activities</t>
  </si>
  <si>
    <t>No. units of plasma available for fractionation net of waste and amounts of plasma used for clinical use</t>
  </si>
  <si>
    <t>Liters and kg of plasma available for fractionation based on the average volumes obtainable from each type of collection/procedure</t>
  </si>
  <si>
    <t>Minimum yield declared by fractionation companies for each PDMPs</t>
  </si>
  <si>
    <t>Finished product obtainable from plasma by fractionation produced and the yield declared by the fractionation company</t>
  </si>
  <si>
    <t>No. units of plasma available for fractionation net of waste and amounts of plasma used for clinical use, subdivided by plasma category</t>
  </si>
  <si>
    <t>Plasma for fractionation that contains coagulation factors</t>
  </si>
  <si>
    <t>Plasma for fractionation that does not contain coagulation factors</t>
  </si>
  <si>
    <t>Liters and kg of plasma available for fractionation based on the average volumes obtainable from each type of collection/procedure, according to plasma category</t>
  </si>
  <si>
    <t>Total demand recorded for each PDMPs</t>
  </si>
  <si>
    <t>YIELD</t>
  </si>
  <si>
    <t>Liters/kg of plasma needed to achieve the desired level of self-sufficiency for each PDMPs</t>
  </si>
  <si>
    <t xml:space="preserve">Indipendence from the market=self sufficiency: the national needs of patients for safe blood and blood products, as assessed within the framework of the national health system, are met in a timely manner, that patients have equitable access to transfusion services and blood products derived from voluntary non- remunerated blood donors </t>
  </si>
  <si>
    <t>Number of units planned for collection for the year</t>
  </si>
  <si>
    <t>Number of units needed to achieve the desired self-sufficiency</t>
  </si>
  <si>
    <t>Liters/kg of plasma needed to achieve desired self-sufficiency based on average collection volumes according to collection procedures</t>
  </si>
  <si>
    <t>activity and planning. This tool will therefore seek to establish how to define:</t>
  </si>
  <si>
    <t>• the national demand and pharmaceutical expenditure for PDMPs</t>
  </si>
  <si>
    <t>The tool will:</t>
  </si>
  <si>
    <t>• Update already existing calculation tools (spreadsheets) for the assessment of the national needs for plasma fractionation</t>
  </si>
  <si>
    <t>Collection costs (per unit) incurred by the organisation</t>
  </si>
  <si>
    <t>Total collection costs incurred by the organisation</t>
  </si>
  <si>
    <t>Economic value of fractionation of plasma (per litre / per kilograms)</t>
  </si>
  <si>
    <t>MEAN PRICE PER UNIT</t>
  </si>
  <si>
    <t>Mean price per unit observed in the commercial market</t>
  </si>
  <si>
    <t>Economic value of PDMPs coming from the fractionation of collected plasma</t>
  </si>
  <si>
    <t>Economic value of fractionation of plasma (per litre / per kilograms, per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</si>
</sst>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</font>
    <font>
      <b/>
      <i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/>
    <xf numFmtId="0" fontId="2" fillId="3" borderId="0" xfId="0" applyFont="1" applyFill="1" applyAlignment="1">
      <alignment horizontal="center" vertical="center"/>
    </xf>
    <xf numFmtId="164" fontId="0" fillId="4" borderId="0" xfId="1" applyFont="1" applyFill="1"/>
    <xf numFmtId="165" fontId="0" fillId="4" borderId="0" xfId="1" applyNumberFormat="1" applyFont="1" applyFill="1"/>
    <xf numFmtId="165" fontId="0" fillId="2" borderId="0" xfId="1" applyNumberFormat="1" applyFont="1" applyFill="1"/>
    <xf numFmtId="165" fontId="0" fillId="3" borderId="0" xfId="1" applyNumberFormat="1" applyFont="1" applyFill="1"/>
    <xf numFmtId="164" fontId="0" fillId="3" borderId="0" xfId="1" applyFont="1" applyFill="1"/>
    <xf numFmtId="165" fontId="0" fillId="2" borderId="0" xfId="0" applyNumberFormat="1" applyFill="1"/>
    <xf numFmtId="164" fontId="0" fillId="2" borderId="0" xfId="1" applyFont="1" applyFill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165" fontId="0" fillId="4" borderId="0" xfId="0" applyNumberFormat="1" applyFill="1"/>
    <xf numFmtId="0" fontId="4" fillId="2" borderId="0" xfId="0" applyFont="1" applyFill="1" applyAlignment="1">
      <alignment horizontal="center" vertical="center"/>
    </xf>
    <xf numFmtId="164" fontId="0" fillId="2" borderId="0" xfId="0" applyNumberFormat="1" applyFill="1"/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165" fontId="0" fillId="5" borderId="0" xfId="0" applyNumberFormat="1" applyFill="1"/>
    <xf numFmtId="0" fontId="2" fillId="5" borderId="0" xfId="0" applyFont="1" applyFill="1" applyAlignment="1">
      <alignment horizontal="center" vertical="center"/>
    </xf>
    <xf numFmtId="165" fontId="0" fillId="5" borderId="0" xfId="1" applyNumberFormat="1" applyFont="1" applyFill="1"/>
    <xf numFmtId="164" fontId="0" fillId="5" borderId="0" xfId="1" applyFont="1" applyFill="1"/>
    <xf numFmtId="164" fontId="0" fillId="5" borderId="0" xfId="0" applyNumberFormat="1" applyFill="1"/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0" fillId="4" borderId="0" xfId="0" applyNumberFormat="1" applyFill="1"/>
    <xf numFmtId="165" fontId="2" fillId="2" borderId="0" xfId="0" applyNumberFormat="1" applyFont="1" applyFill="1"/>
    <xf numFmtId="0" fontId="2" fillId="4" borderId="0" xfId="0" applyFont="1" applyFill="1"/>
    <xf numFmtId="164" fontId="2" fillId="2" borderId="0" xfId="0" applyNumberFormat="1" applyFont="1" applyFill="1"/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/>
    <xf numFmtId="0" fontId="2" fillId="5" borderId="0" xfId="0" applyFont="1" applyFill="1" applyAlignment="1">
      <alignment horizontal="right"/>
    </xf>
    <xf numFmtId="164" fontId="2" fillId="5" borderId="0" xfId="0" applyNumberFormat="1" applyFont="1" applyFill="1"/>
    <xf numFmtId="0" fontId="2" fillId="2" borderId="0" xfId="0" applyFont="1" applyFill="1" applyAlignment="1">
      <alignment horizontal="right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right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165" fontId="0" fillId="6" borderId="0" xfId="1" applyNumberFormat="1" applyFont="1" applyFill="1"/>
    <xf numFmtId="164" fontId="0" fillId="6" borderId="0" xfId="1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/>
    </xf>
    <xf numFmtId="165" fontId="0" fillId="6" borderId="0" xfId="0" applyNumberFormat="1" applyFill="1"/>
    <xf numFmtId="164" fontId="2" fillId="6" borderId="0" xfId="0" applyNumberFormat="1" applyFont="1" applyFill="1"/>
    <xf numFmtId="0" fontId="2" fillId="7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0" fontId="2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left" vertical="center"/>
    </xf>
    <xf numFmtId="164" fontId="0" fillId="7" borderId="0" xfId="1" applyFont="1" applyFill="1"/>
    <xf numFmtId="165" fontId="0" fillId="7" borderId="0" xfId="1" applyNumberFormat="1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165" fontId="0" fillId="7" borderId="0" xfId="0" applyNumberFormat="1" applyFill="1"/>
    <xf numFmtId="164" fontId="2" fillId="7" borderId="0" xfId="0" applyNumberFormat="1" applyFont="1" applyFill="1"/>
    <xf numFmtId="0" fontId="2" fillId="8" borderId="0" xfId="0" applyFont="1" applyFill="1"/>
    <xf numFmtId="0" fontId="0" fillId="8" borderId="0" xfId="0" applyFill="1"/>
    <xf numFmtId="0" fontId="0" fillId="8" borderId="0" xfId="0" applyFill="1" applyAlignment="1">
      <alignment horizontal="right"/>
    </xf>
    <xf numFmtId="165" fontId="0" fillId="8" borderId="0" xfId="0" applyNumberFormat="1" applyFill="1"/>
    <xf numFmtId="0" fontId="2" fillId="8" borderId="0" xfId="0" applyFont="1" applyFill="1" applyAlignment="1">
      <alignment horizontal="right" vertical="center"/>
    </xf>
    <xf numFmtId="165" fontId="2" fillId="8" borderId="0" xfId="0" applyNumberFormat="1" applyFont="1" applyFill="1"/>
    <xf numFmtId="0" fontId="2" fillId="8" borderId="0" xfId="0" applyFont="1" applyFill="1" applyAlignment="1">
      <alignment horizontal="center" vertical="center"/>
    </xf>
    <xf numFmtId="165" fontId="0" fillId="8" borderId="0" xfId="1" applyNumberFormat="1" applyFont="1" applyFill="1"/>
    <xf numFmtId="164" fontId="0" fillId="8" borderId="0" xfId="1" applyFont="1" applyFill="1"/>
    <xf numFmtId="0" fontId="2" fillId="8" borderId="0" xfId="0" applyFont="1" applyFill="1" applyAlignment="1">
      <alignment horizontal="right"/>
    </xf>
    <xf numFmtId="0" fontId="4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164" fontId="0" fillId="8" borderId="0" xfId="0" applyNumberFormat="1" applyFill="1"/>
    <xf numFmtId="164" fontId="2" fillId="8" borderId="0" xfId="0" applyNumberFormat="1" applyFont="1" applyFill="1"/>
    <xf numFmtId="164" fontId="2" fillId="8" borderId="0" xfId="1" applyFont="1" applyFill="1"/>
    <xf numFmtId="0" fontId="0" fillId="7" borderId="1" xfId="0" applyFill="1" applyBorder="1"/>
    <xf numFmtId="164" fontId="0" fillId="7" borderId="1" xfId="1" applyFont="1" applyFill="1" applyBorder="1"/>
    <xf numFmtId="0" fontId="2" fillId="7" borderId="1" xfId="0" applyFont="1" applyFill="1" applyBorder="1" applyAlignment="1">
      <alignment horizontal="right" vertical="center"/>
    </xf>
    <xf numFmtId="164" fontId="2" fillId="7" borderId="1" xfId="0" applyNumberFormat="1" applyFont="1" applyFill="1" applyBorder="1"/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0" fillId="6" borderId="0" xfId="0" applyNumberFormat="1" applyFill="1" applyAlignment="1">
      <alignment horizontal="right"/>
    </xf>
    <xf numFmtId="0" fontId="0" fillId="6" borderId="0" xfId="0" applyFill="1" applyAlignment="1">
      <alignment horizontal="center"/>
    </xf>
    <xf numFmtId="166" fontId="0" fillId="6" borderId="0" xfId="0" applyNumberFormat="1" applyFill="1"/>
    <xf numFmtId="166" fontId="0" fillId="6" borderId="0" xfId="2" applyNumberFormat="1" applyFont="1" applyFill="1"/>
    <xf numFmtId="165" fontId="2" fillId="6" borderId="0" xfId="0" applyNumberFormat="1" applyFont="1" applyFill="1"/>
    <xf numFmtId="165" fontId="2" fillId="8" borderId="0" xfId="1" applyNumberFormat="1" applyFont="1" applyFill="1"/>
    <xf numFmtId="164" fontId="2" fillId="6" borderId="0" xfId="1" applyFont="1" applyFill="1" applyAlignment="1">
      <alignment horizontal="center"/>
    </xf>
    <xf numFmtId="9" fontId="2" fillId="4" borderId="0" xfId="0" applyNumberFormat="1" applyFont="1" applyFill="1" applyAlignment="1">
      <alignment horizontal="center" vertical="center"/>
    </xf>
    <xf numFmtId="9" fontId="2" fillId="4" borderId="0" xfId="1" applyNumberFormat="1" applyFont="1" applyFill="1" applyAlignment="1">
      <alignment horizontal="center"/>
    </xf>
    <xf numFmtId="165" fontId="2" fillId="5" borderId="0" xfId="1" applyNumberFormat="1" applyFont="1" applyFill="1"/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/>
    <xf numFmtId="0" fontId="7" fillId="4" borderId="0" xfId="0" applyFont="1" applyFill="1" applyAlignment="1">
      <alignment horizontal="center" vertical="center"/>
    </xf>
    <xf numFmtId="0" fontId="2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 vertical="center"/>
    </xf>
    <xf numFmtId="0" fontId="0" fillId="9" borderId="0" xfId="0" applyFill="1" applyAlignment="1">
      <alignment horizontal="right"/>
    </xf>
    <xf numFmtId="164" fontId="0" fillId="9" borderId="0" xfId="1" applyFont="1" applyFill="1"/>
    <xf numFmtId="165" fontId="0" fillId="9" borderId="0" xfId="0" applyNumberFormat="1" applyFill="1"/>
    <xf numFmtId="0" fontId="0" fillId="9" borderId="1" xfId="0" applyFill="1" applyBorder="1"/>
    <xf numFmtId="0" fontId="2" fillId="9" borderId="1" xfId="0" applyFont="1" applyFill="1" applyBorder="1" applyAlignment="1">
      <alignment horizontal="right" vertical="center"/>
    </xf>
    <xf numFmtId="164" fontId="0" fillId="6" borderId="0" xfId="0" applyNumberFormat="1" applyFill="1"/>
    <xf numFmtId="9" fontId="0" fillId="6" borderId="0" xfId="2" applyFont="1" applyFill="1"/>
    <xf numFmtId="165" fontId="2" fillId="6" borderId="0" xfId="1" applyNumberFormat="1" applyFont="1" applyFill="1"/>
    <xf numFmtId="165" fontId="2" fillId="9" borderId="1" xfId="0" applyNumberFormat="1" applyFont="1" applyFill="1" applyBorder="1"/>
    <xf numFmtId="0" fontId="0" fillId="7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0" fontId="2" fillId="3" borderId="0" xfId="0" applyFont="1" applyFill="1"/>
    <xf numFmtId="0" fontId="10" fillId="3" borderId="0" xfId="3" applyFont="1" applyFill="1" applyAlignment="1">
      <alignment horizontal="center" vertical="center"/>
    </xf>
    <xf numFmtId="0" fontId="10" fillId="8" borderId="0" xfId="3" applyFont="1" applyFill="1"/>
    <xf numFmtId="0" fontId="10" fillId="2" borderId="0" xfId="3" applyFont="1" applyFill="1"/>
    <xf numFmtId="0" fontId="10" fillId="5" borderId="0" xfId="3" applyFont="1" applyFill="1"/>
    <xf numFmtId="0" fontId="10" fillId="6" borderId="0" xfId="3" applyFont="1" applyFill="1"/>
    <xf numFmtId="0" fontId="9" fillId="5" borderId="0" xfId="3" applyFill="1" applyAlignment="1">
      <alignment horizontal="center" vertical="center"/>
    </xf>
    <xf numFmtId="0" fontId="10" fillId="5" borderId="0" xfId="3" applyFont="1" applyFill="1" applyAlignment="1">
      <alignment horizontal="center" vertical="center"/>
    </xf>
    <xf numFmtId="0" fontId="10" fillId="7" borderId="0" xfId="3" applyFont="1" applyFill="1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3</xdr:row>
      <xdr:rowOff>30480</xdr:rowOff>
    </xdr:from>
    <xdr:to>
      <xdr:col>9</xdr:col>
      <xdr:colOff>586740</xdr:colOff>
      <xdr:row>14</xdr:row>
      <xdr:rowOff>7620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822960"/>
          <a:ext cx="281940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D4.3%20Report%20on%20data%20set%20and%20calculation%20tool_ECON_comments_0.000.xlsx" TargetMode="External"/><Relationship Id="rId13" Type="http://schemas.openxmlformats.org/officeDocument/2006/relationships/hyperlink" Target="D4.3%20Report%20on%20data%20set%20and%20calculation%20tool_ECON_comments_0.000.xlsx" TargetMode="External"/><Relationship Id="rId18" Type="http://schemas.openxmlformats.org/officeDocument/2006/relationships/hyperlink" Target="D4.3%20Report%20on%20data%20set%20and%20calculation%20tool_ECON_comments_0.000.xlsx" TargetMode="External"/><Relationship Id="rId3" Type="http://schemas.openxmlformats.org/officeDocument/2006/relationships/hyperlink" Target="D4.3%20Report%20on%20data%20set%20and%20calculation%20tool_ECON_comments_0.000.xlsx" TargetMode="External"/><Relationship Id="rId21" Type="http://schemas.openxmlformats.org/officeDocument/2006/relationships/hyperlink" Target="D4.3%20Report%20on%20data%20set%20and%20calculation%20tool_ECON_comments_0.000.xlsx" TargetMode="External"/><Relationship Id="rId7" Type="http://schemas.openxmlformats.org/officeDocument/2006/relationships/hyperlink" Target="D4.3%20Report%20on%20data%20set%20and%20calculation%20tool_ECON_comments_0.000.xlsx" TargetMode="External"/><Relationship Id="rId12" Type="http://schemas.openxmlformats.org/officeDocument/2006/relationships/hyperlink" Target="D4.3%20Report%20on%20data%20set%20and%20calculation%20tool_ECON_comments_0.000.xlsx" TargetMode="External"/><Relationship Id="rId17" Type="http://schemas.openxmlformats.org/officeDocument/2006/relationships/hyperlink" Target="D4.3%20Report%20on%20data%20set%20and%20calculation%20tool_ECON_comments_0.000.xlsx" TargetMode="External"/><Relationship Id="rId2" Type="http://schemas.openxmlformats.org/officeDocument/2006/relationships/hyperlink" Target="D4.3%20Report%20on%20data%20set%20and%20calculation%20tool_ECON_comments_0.000.xlsx" TargetMode="External"/><Relationship Id="rId16" Type="http://schemas.openxmlformats.org/officeDocument/2006/relationships/hyperlink" Target="D4.3%20Report%20on%20data%20set%20and%20calculation%20tool_ECON_comments_0.000.xlsx" TargetMode="External"/><Relationship Id="rId20" Type="http://schemas.openxmlformats.org/officeDocument/2006/relationships/hyperlink" Target="D4.3%20Report%20on%20data%20set%20and%20calculation%20tool_ECON_comments_0.000.xlsx" TargetMode="External"/><Relationship Id="rId1" Type="http://schemas.openxmlformats.org/officeDocument/2006/relationships/hyperlink" Target="D4.3%20Report%20on%20data%20set%20and%20calculation%20tool_ECON_comments_0.000.xlsx" TargetMode="External"/><Relationship Id="rId6" Type="http://schemas.openxmlformats.org/officeDocument/2006/relationships/hyperlink" Target="D4.3%20Report%20on%20data%20set%20and%20calculation%20tool_ECON_comments_0.000.xlsx" TargetMode="External"/><Relationship Id="rId11" Type="http://schemas.openxmlformats.org/officeDocument/2006/relationships/hyperlink" Target="D4.3%20Report%20on%20data%20set%20and%20calculation%20tool_ECON_comments_0.000.xlsx" TargetMode="External"/><Relationship Id="rId5" Type="http://schemas.openxmlformats.org/officeDocument/2006/relationships/hyperlink" Target="D4.3%20Report%20on%20data%20set%20and%20calculation%20tool_ECON_comments_0.000.xlsx" TargetMode="External"/><Relationship Id="rId15" Type="http://schemas.openxmlformats.org/officeDocument/2006/relationships/hyperlink" Target="D4.3%20Report%20on%20data%20set%20and%20calculation%20tool_ECON_comments_0.000.xlsx" TargetMode="External"/><Relationship Id="rId10" Type="http://schemas.openxmlformats.org/officeDocument/2006/relationships/hyperlink" Target="D4.3%20Report%20on%20data%20set%20and%20calculation%20tool_ECON_comments_0.000.xlsx" TargetMode="External"/><Relationship Id="rId19" Type="http://schemas.openxmlformats.org/officeDocument/2006/relationships/hyperlink" Target="D4.3%20Report%20on%20data%20set%20and%20calculation%20tool_ECON_comments_0.000.xlsx" TargetMode="External"/><Relationship Id="rId4" Type="http://schemas.openxmlformats.org/officeDocument/2006/relationships/hyperlink" Target="D4.3%20Report%20on%20data%20set%20and%20calculation%20tool_ECON_comments_0.000.xlsx" TargetMode="External"/><Relationship Id="rId9" Type="http://schemas.openxmlformats.org/officeDocument/2006/relationships/hyperlink" Target="D4.3%20Report%20on%20data%20set%20and%20calculation%20tool_ECON_comments_0.000.xlsx" TargetMode="External"/><Relationship Id="rId14" Type="http://schemas.openxmlformats.org/officeDocument/2006/relationships/hyperlink" Target="D4.3%20Report%20on%20data%20set%20and%20calculation%20tool_ECON_comments_0.000.xlsx" TargetMode="External"/><Relationship Id="rId2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D4.3%20Report%20on%20data%20set%20and%20calculation%20tool_ECON_comments_0.000.xlsx" TargetMode="External"/><Relationship Id="rId13" Type="http://schemas.openxmlformats.org/officeDocument/2006/relationships/hyperlink" Target="D4.3%20Report%20on%20data%20set%20and%20calculation%20tool_ECON_comments_0.000.xlsx" TargetMode="External"/><Relationship Id="rId3" Type="http://schemas.openxmlformats.org/officeDocument/2006/relationships/hyperlink" Target="D4.3%20Report%20on%20data%20set%20and%20calculation%20tool_ECON_comments_0.000.xlsx" TargetMode="External"/><Relationship Id="rId7" Type="http://schemas.openxmlformats.org/officeDocument/2006/relationships/hyperlink" Target="D4.3%20Report%20on%20data%20set%20and%20calculation%20tool_ECON_comments_0.000.xlsx" TargetMode="External"/><Relationship Id="rId12" Type="http://schemas.openxmlformats.org/officeDocument/2006/relationships/hyperlink" Target="D4.3%20Report%20on%20data%20set%20and%20calculation%20tool_ECON_comments_0.000.xlsx" TargetMode="External"/><Relationship Id="rId2" Type="http://schemas.openxmlformats.org/officeDocument/2006/relationships/hyperlink" Target="D4.3%20Report%20on%20data%20set%20and%20calculation%20tool_ECON_comments_0.000.xlsx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D4.3%20Report%20on%20data%20set%20and%20calculation%20tool_ECON_comments_0.000.xlsx" TargetMode="External"/><Relationship Id="rId6" Type="http://schemas.openxmlformats.org/officeDocument/2006/relationships/hyperlink" Target="D4.3%20Report%20on%20data%20set%20and%20calculation%20tool_ECON_comments_0.000.xlsx" TargetMode="External"/><Relationship Id="rId11" Type="http://schemas.openxmlformats.org/officeDocument/2006/relationships/hyperlink" Target="D4.3%20Report%20on%20data%20set%20and%20calculation%20tool_ECON_comments_0.000.xlsx" TargetMode="External"/><Relationship Id="rId5" Type="http://schemas.openxmlformats.org/officeDocument/2006/relationships/hyperlink" Target="D4.3%20Report%20on%20data%20set%20and%20calculation%20tool_ECON_comments_0.000.xlsx" TargetMode="External"/><Relationship Id="rId15" Type="http://schemas.openxmlformats.org/officeDocument/2006/relationships/hyperlink" Target="D4.3%20Report%20on%20data%20set%20and%20calculation%20tool_ECON_comments_0.000.xlsx" TargetMode="External"/><Relationship Id="rId10" Type="http://schemas.openxmlformats.org/officeDocument/2006/relationships/hyperlink" Target="D4.3%20Report%20on%20data%20set%20and%20calculation%20tool_ECON_comments_0.000.xlsx" TargetMode="External"/><Relationship Id="rId4" Type="http://schemas.openxmlformats.org/officeDocument/2006/relationships/hyperlink" Target="D4.3%20Report%20on%20data%20set%20and%20calculation%20tool_ECON_comments_0.000.xlsx" TargetMode="External"/><Relationship Id="rId9" Type="http://schemas.openxmlformats.org/officeDocument/2006/relationships/hyperlink" Target="D4.3%20Report%20on%20data%20set%20and%20calculation%20tool_ECON_comments_0.000.xlsx" TargetMode="External"/><Relationship Id="rId14" Type="http://schemas.openxmlformats.org/officeDocument/2006/relationships/hyperlink" Target="D4.3%20Report%20on%20data%20set%20and%20calculation%20tool_ECON_comments_0.00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H22"/>
  <sheetViews>
    <sheetView workbookViewId="0">
      <selection activeCell="O15" sqref="O15"/>
    </sheetView>
  </sheetViews>
  <sheetFormatPr defaultColWidth="8.85546875" defaultRowHeight="15" x14ac:dyDescent="0.25"/>
  <cols>
    <col min="1" max="16384" width="8.85546875" style="3"/>
  </cols>
  <sheetData>
    <row r="1" spans="4:4" x14ac:dyDescent="0.25">
      <c r="D1" s="94"/>
    </row>
    <row r="2" spans="4:4" ht="33.75" x14ac:dyDescent="0.25">
      <c r="D2" s="95"/>
    </row>
    <row r="19" spans="8:8" s="96" customFormat="1" ht="28.5" x14ac:dyDescent="0.45">
      <c r="H19" s="97" t="s">
        <v>90</v>
      </c>
    </row>
    <row r="20" spans="8:8" s="96" customFormat="1" ht="28.5" x14ac:dyDescent="0.45">
      <c r="H20" s="97" t="s">
        <v>91</v>
      </c>
    </row>
    <row r="21" spans="8:8" s="96" customFormat="1" ht="28.5" x14ac:dyDescent="0.45">
      <c r="H21" s="97" t="s">
        <v>92</v>
      </c>
    </row>
    <row r="22" spans="8:8" s="96" customFormat="1" ht="28.5" x14ac:dyDescent="0.4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H130"/>
  <sheetViews>
    <sheetView topLeftCell="R16" zoomScale="60" zoomScaleNormal="60" zoomScalePageLayoutView="80" workbookViewId="0">
      <selection activeCell="AU53" activeCellId="8" sqref="AU17 AU20 AU23 AU32 AU35 AU38 AU47 AU50 AU53"/>
    </sheetView>
  </sheetViews>
  <sheetFormatPr defaultColWidth="8.85546875" defaultRowHeight="15" x14ac:dyDescent="0.25"/>
  <cols>
    <col min="1" max="4" width="8.85546875" style="3"/>
    <col min="5" max="5" width="9.42578125" style="3" customWidth="1"/>
    <col min="6" max="6" width="11.140625" style="3" customWidth="1"/>
    <col min="7" max="7" width="11.5703125" style="3" bestFit="1" customWidth="1"/>
    <col min="8" max="8" width="12.5703125" style="3" customWidth="1"/>
    <col min="9" max="9" width="4.140625" style="3" customWidth="1"/>
    <col min="10" max="10" width="8.85546875" style="3"/>
    <col min="11" max="11" width="10" style="3" bestFit="1" customWidth="1"/>
    <col min="12" max="12" width="10.5703125" style="3" bestFit="1" customWidth="1"/>
    <col min="13" max="13" width="13.5703125" style="3" bestFit="1" customWidth="1"/>
    <col min="14" max="14" width="15.5703125" style="3" customWidth="1"/>
    <col min="15" max="15" width="7.140625" style="3" customWidth="1"/>
    <col min="16" max="16" width="13.85546875" style="3" customWidth="1"/>
    <col min="17" max="17" width="5.5703125" style="3" customWidth="1"/>
    <col min="18" max="18" width="12.85546875" style="3" customWidth="1"/>
    <col min="19" max="19" width="4.42578125" style="3" customWidth="1"/>
    <col min="20" max="20" width="13.5703125" style="3" bestFit="1" customWidth="1"/>
    <col min="21" max="21" width="8.85546875" style="3"/>
    <col min="22" max="22" width="13.5703125" style="3" bestFit="1" customWidth="1"/>
    <col min="23" max="23" width="7" style="3" customWidth="1"/>
    <col min="24" max="24" width="21.140625" style="3" customWidth="1"/>
    <col min="25" max="26" width="13.5703125" style="3" customWidth="1"/>
    <col min="27" max="27" width="5.85546875" style="3" customWidth="1"/>
    <col min="28" max="28" width="13.5703125" style="3" customWidth="1"/>
    <col min="29" max="29" width="6.5703125" style="3" customWidth="1"/>
    <col min="30" max="31" width="13.5703125" style="3" customWidth="1"/>
    <col min="32" max="32" width="16.5703125" style="3" customWidth="1"/>
    <col min="33" max="33" width="7.42578125" style="3" customWidth="1"/>
    <col min="34" max="34" width="14.5703125" style="3" customWidth="1"/>
    <col min="35" max="35" width="6" style="3" customWidth="1"/>
    <col min="36" max="36" width="14.5703125" style="3" customWidth="1"/>
    <col min="37" max="37" width="4" style="3" customWidth="1"/>
    <col min="38" max="38" width="14.5703125" style="3" customWidth="1"/>
    <col min="39" max="39" width="3.42578125" style="3" customWidth="1"/>
    <col min="40" max="40" width="14.5703125" style="3" customWidth="1"/>
    <col min="41" max="41" width="3" style="3" customWidth="1"/>
    <col min="42" max="42" width="15.5703125" style="3" customWidth="1"/>
    <col min="43" max="43" width="1.85546875" style="3" customWidth="1"/>
    <col min="44" max="44" width="15.42578125" style="3" customWidth="1"/>
    <col min="45" max="52" width="8.85546875" style="3"/>
    <col min="53" max="53" width="12.5703125" style="3" customWidth="1"/>
    <col min="54" max="54" width="11.140625" style="3" customWidth="1"/>
    <col min="55" max="57" width="8.85546875" style="3"/>
    <col min="58" max="58" width="9.42578125" style="3" bestFit="1" customWidth="1"/>
    <col min="59" max="59" width="8.85546875" style="3"/>
    <col min="60" max="60" width="12.42578125" style="3" customWidth="1"/>
    <col min="61" max="16384" width="8.85546875" style="3"/>
  </cols>
  <sheetData>
    <row r="2" spans="2:60" x14ac:dyDescent="0.25">
      <c r="B2" s="2"/>
      <c r="C2" s="2"/>
      <c r="D2" s="2"/>
      <c r="E2" s="114"/>
      <c r="F2" s="115" t="s">
        <v>5</v>
      </c>
      <c r="G2" s="33"/>
      <c r="H2" s="7" t="s">
        <v>1</v>
      </c>
    </row>
    <row r="3" spans="2:60" x14ac:dyDescent="0.25">
      <c r="B3" s="2"/>
      <c r="C3" s="7"/>
      <c r="D3" s="2"/>
      <c r="E3" s="2"/>
      <c r="F3" s="7" t="s">
        <v>6</v>
      </c>
      <c r="H3" s="7" t="s">
        <v>81</v>
      </c>
    </row>
    <row r="4" spans="2:60" x14ac:dyDescent="0.25">
      <c r="B4" s="2"/>
      <c r="C4" s="2"/>
      <c r="D4" s="2"/>
      <c r="E4" s="2"/>
      <c r="F4" s="7"/>
      <c r="H4" s="7"/>
    </row>
    <row r="5" spans="2:60" x14ac:dyDescent="0.25">
      <c r="B5" s="2"/>
      <c r="C5" s="2"/>
      <c r="D5" s="2"/>
      <c r="E5" s="4" t="s">
        <v>8</v>
      </c>
      <c r="F5" s="9"/>
      <c r="H5" s="12">
        <f>F5*1.02615</f>
        <v>0</v>
      </c>
    </row>
    <row r="6" spans="2:60" x14ac:dyDescent="0.25">
      <c r="B6" s="2"/>
      <c r="C6" s="2"/>
      <c r="D6" s="2"/>
      <c r="E6" s="4"/>
      <c r="F6" s="11"/>
      <c r="H6" s="12"/>
    </row>
    <row r="7" spans="2:60" x14ac:dyDescent="0.25">
      <c r="B7" s="2"/>
      <c r="C7" s="2"/>
      <c r="D7" s="2"/>
      <c r="E7" s="4"/>
      <c r="F7" s="11"/>
      <c r="H7" s="12"/>
    </row>
    <row r="8" spans="2:60" x14ac:dyDescent="0.25">
      <c r="B8" s="2"/>
      <c r="C8" s="2"/>
      <c r="D8" s="2"/>
      <c r="E8" s="4" t="s">
        <v>9</v>
      </c>
      <c r="F8" s="9"/>
      <c r="H8" s="12">
        <f>F8*1.02615</f>
        <v>0</v>
      </c>
    </row>
    <row r="9" spans="2:60" x14ac:dyDescent="0.25">
      <c r="B9" s="2"/>
      <c r="C9" s="2"/>
      <c r="D9" s="2"/>
      <c r="E9" s="2"/>
      <c r="F9" s="11"/>
      <c r="H9" s="12"/>
    </row>
    <row r="10" spans="2:60" x14ac:dyDescent="0.25">
      <c r="B10" s="2"/>
      <c r="C10" s="2"/>
      <c r="D10" s="2"/>
      <c r="E10" s="2"/>
      <c r="F10" s="11"/>
      <c r="H10" s="12"/>
    </row>
    <row r="11" spans="2:60" x14ac:dyDescent="0.25">
      <c r="B11" s="2"/>
      <c r="C11" s="2"/>
      <c r="D11" s="2"/>
      <c r="E11" s="4" t="s">
        <v>10</v>
      </c>
      <c r="F11" s="9"/>
      <c r="H11" s="12">
        <f>F11*1.02615</f>
        <v>0</v>
      </c>
    </row>
    <row r="12" spans="2:60" x14ac:dyDescent="0.25">
      <c r="B12" s="2"/>
      <c r="C12" s="2"/>
      <c r="D12" s="2"/>
      <c r="E12" s="2"/>
      <c r="F12" s="2"/>
      <c r="H12" s="2"/>
    </row>
    <row r="15" spans="2:60" s="33" customFormat="1" x14ac:dyDescent="0.25">
      <c r="B15" s="117" t="s">
        <v>4</v>
      </c>
      <c r="C15" s="6"/>
      <c r="D15" s="6"/>
      <c r="E15" s="6"/>
      <c r="F15" s="6"/>
      <c r="J15" s="117" t="s">
        <v>95</v>
      </c>
      <c r="K15" s="6"/>
      <c r="L15" s="6"/>
      <c r="M15" s="6"/>
      <c r="N15" s="6"/>
      <c r="R15" s="117" t="s">
        <v>101</v>
      </c>
      <c r="S15" s="6"/>
      <c r="T15" s="6"/>
      <c r="U15" s="6"/>
      <c r="V15" s="6"/>
      <c r="AQ15" s="6" t="s">
        <v>17</v>
      </c>
      <c r="AR15" s="6"/>
      <c r="AS15" s="6"/>
      <c r="AT15" s="6"/>
      <c r="AU15" s="6"/>
      <c r="AW15" s="6" t="s">
        <v>48</v>
      </c>
      <c r="AX15" s="6"/>
      <c r="AY15" s="6"/>
      <c r="AZ15" s="6"/>
      <c r="BA15" s="6"/>
      <c r="BB15" s="6"/>
      <c r="BD15" s="6" t="s">
        <v>29</v>
      </c>
      <c r="BE15" s="6"/>
      <c r="BF15" s="6"/>
      <c r="BG15" s="6"/>
      <c r="BH15" s="6"/>
    </row>
    <row r="16" spans="2:60" x14ac:dyDescent="0.25">
      <c r="B16" s="1"/>
      <c r="C16" s="1"/>
      <c r="D16" s="1"/>
      <c r="E16" s="1"/>
      <c r="F16" s="1"/>
      <c r="J16" s="6"/>
      <c r="K16" s="6"/>
      <c r="L16" s="6"/>
      <c r="M16" s="1"/>
      <c r="N16" s="18" t="s">
        <v>43</v>
      </c>
      <c r="R16" s="1"/>
      <c r="S16" s="1"/>
      <c r="T16" s="1"/>
      <c r="U16" s="1"/>
      <c r="V16" s="18" t="s">
        <v>33</v>
      </c>
      <c r="AQ16" s="1"/>
      <c r="AR16" s="1"/>
      <c r="AS16" s="1"/>
      <c r="AT16" s="1"/>
      <c r="AU16" s="1"/>
      <c r="AW16" s="1"/>
      <c r="AX16" s="1"/>
      <c r="AY16" s="1"/>
      <c r="AZ16" s="1"/>
      <c r="BA16" s="16" t="s">
        <v>39</v>
      </c>
      <c r="BB16" s="16" t="s">
        <v>7</v>
      </c>
      <c r="BD16" s="1"/>
      <c r="BE16" s="1"/>
      <c r="BF16" s="1"/>
      <c r="BG16" s="1"/>
      <c r="BH16" s="18" t="s">
        <v>33</v>
      </c>
    </row>
    <row r="17" spans="2:60" x14ac:dyDescent="0.25">
      <c r="B17" s="1"/>
      <c r="C17" s="1"/>
      <c r="D17" s="1"/>
      <c r="E17" s="5" t="s">
        <v>0</v>
      </c>
      <c r="F17" s="9"/>
      <c r="J17" s="1"/>
      <c r="K17" s="1"/>
      <c r="L17" s="1"/>
      <c r="M17" s="5" t="s">
        <v>26</v>
      </c>
      <c r="N17" s="17"/>
      <c r="R17" s="1"/>
      <c r="S17" s="5"/>
      <c r="T17" s="5"/>
      <c r="U17" s="5" t="s">
        <v>26</v>
      </c>
      <c r="V17" s="13">
        <f>F17*N17</f>
        <v>0</v>
      </c>
      <c r="AQ17" s="1"/>
      <c r="AR17" s="5"/>
      <c r="AS17" s="5"/>
      <c r="AT17" s="5" t="s">
        <v>0</v>
      </c>
      <c r="AU17" s="17"/>
      <c r="AW17" s="1"/>
      <c r="AX17" s="5"/>
      <c r="AY17" s="5"/>
      <c r="AZ17" s="5" t="s">
        <v>14</v>
      </c>
      <c r="BA17" s="14">
        <f>AU17*F5/1000</f>
        <v>0</v>
      </c>
      <c r="BB17" s="19">
        <f>BA17*1.02615</f>
        <v>0</v>
      </c>
      <c r="BD17" s="1"/>
      <c r="BE17" s="5"/>
      <c r="BF17" s="5"/>
      <c r="BG17" s="5" t="s">
        <v>36</v>
      </c>
      <c r="BH17" s="13">
        <f>AU17*N$17</f>
        <v>0</v>
      </c>
    </row>
    <row r="18" spans="2:60" x14ac:dyDescent="0.25">
      <c r="B18" s="1"/>
      <c r="C18" s="1"/>
      <c r="D18" s="1"/>
      <c r="E18" s="5"/>
      <c r="F18" s="10"/>
      <c r="J18" s="1"/>
      <c r="K18" s="5"/>
      <c r="L18" s="5"/>
      <c r="M18" s="5"/>
      <c r="N18" s="1"/>
      <c r="R18" s="1"/>
      <c r="S18" s="5"/>
      <c r="T18" s="5"/>
      <c r="U18" s="5"/>
      <c r="V18" s="1"/>
      <c r="AQ18" s="1"/>
      <c r="AR18" s="5"/>
      <c r="AS18" s="5"/>
      <c r="AT18" s="5"/>
      <c r="AU18" s="1"/>
      <c r="AW18" s="1"/>
      <c r="AX18" s="5"/>
      <c r="AY18" s="5"/>
      <c r="AZ18" s="5"/>
      <c r="BA18" s="1"/>
      <c r="BB18" s="19"/>
      <c r="BD18" s="1"/>
      <c r="BE18" s="5"/>
      <c r="BF18" s="5"/>
      <c r="BG18" s="5"/>
      <c r="BH18" s="1"/>
    </row>
    <row r="19" spans="2:60" x14ac:dyDescent="0.25">
      <c r="B19" s="1"/>
      <c r="C19" s="1"/>
      <c r="D19" s="1"/>
      <c r="E19" s="5"/>
      <c r="F19" s="10"/>
      <c r="J19" s="1"/>
      <c r="K19" s="5"/>
      <c r="L19" s="5"/>
      <c r="M19" s="5"/>
      <c r="N19" s="1"/>
      <c r="R19" s="1"/>
      <c r="S19" s="5"/>
      <c r="T19" s="5"/>
      <c r="U19" s="5"/>
      <c r="V19" s="1"/>
      <c r="AQ19" s="1"/>
      <c r="AR19" s="5"/>
      <c r="AS19" s="5"/>
      <c r="AT19" s="5"/>
      <c r="AU19" s="1"/>
      <c r="AW19" s="1"/>
      <c r="AX19" s="5"/>
      <c r="AY19" s="5"/>
      <c r="AZ19" s="5"/>
      <c r="BA19" s="1"/>
      <c r="BB19" s="19"/>
      <c r="BD19" s="1"/>
      <c r="BE19" s="5"/>
      <c r="BF19" s="5"/>
      <c r="BG19" s="5"/>
      <c r="BH19" s="1"/>
    </row>
    <row r="20" spans="2:60" x14ac:dyDescent="0.25">
      <c r="B20" s="1"/>
      <c r="C20" s="1"/>
      <c r="D20" s="1"/>
      <c r="E20" s="5" t="s">
        <v>2</v>
      </c>
      <c r="F20" s="9"/>
      <c r="J20" s="1"/>
      <c r="K20" s="5"/>
      <c r="L20" s="5"/>
      <c r="M20" s="5" t="s">
        <v>45</v>
      </c>
      <c r="N20" s="17"/>
      <c r="R20" s="1"/>
      <c r="S20" s="5"/>
      <c r="T20" s="5"/>
      <c r="U20" s="5" t="s">
        <v>45</v>
      </c>
      <c r="V20" s="13">
        <f>F20*N20</f>
        <v>0</v>
      </c>
      <c r="AQ20" s="1"/>
      <c r="AR20" s="5"/>
      <c r="AS20" s="5"/>
      <c r="AT20" s="5" t="s">
        <v>2</v>
      </c>
      <c r="AU20" s="17"/>
      <c r="AW20" s="1"/>
      <c r="AX20" s="5"/>
      <c r="AY20" s="5"/>
      <c r="AZ20" s="5" t="s">
        <v>2</v>
      </c>
      <c r="BA20" s="14">
        <f>AU20*F8/1000</f>
        <v>0</v>
      </c>
      <c r="BB20" s="19">
        <f>BA20*1.02615</f>
        <v>0</v>
      </c>
      <c r="BD20" s="1"/>
      <c r="BE20" s="5"/>
      <c r="BF20" s="5"/>
      <c r="BG20" s="5" t="s">
        <v>37</v>
      </c>
      <c r="BH20" s="13">
        <f>AU20*N$20</f>
        <v>0</v>
      </c>
    </row>
    <row r="21" spans="2:60" x14ac:dyDescent="0.25">
      <c r="B21" s="1"/>
      <c r="C21" s="1"/>
      <c r="D21" s="1"/>
      <c r="E21" s="1"/>
      <c r="F21" s="10"/>
      <c r="J21" s="1"/>
      <c r="K21" s="5"/>
      <c r="L21" s="5"/>
      <c r="M21" s="1"/>
      <c r="N21" s="1"/>
      <c r="R21" s="1"/>
      <c r="S21" s="1"/>
      <c r="T21" s="1"/>
      <c r="U21" s="1"/>
      <c r="V21" s="1"/>
      <c r="AQ21" s="1"/>
      <c r="AR21" s="1"/>
      <c r="AS21" s="1"/>
      <c r="AT21" s="1"/>
      <c r="AU21" s="1"/>
      <c r="AW21" s="1"/>
      <c r="AX21" s="1"/>
      <c r="AY21" s="1"/>
      <c r="AZ21" s="1"/>
      <c r="BA21" s="19"/>
      <c r="BB21" s="19"/>
      <c r="BD21" s="1"/>
      <c r="BE21" s="1"/>
      <c r="BF21" s="1"/>
      <c r="BG21" s="1"/>
      <c r="BH21" s="1"/>
    </row>
    <row r="22" spans="2:60" x14ac:dyDescent="0.25">
      <c r="B22" s="1"/>
      <c r="C22" s="1"/>
      <c r="D22" s="1"/>
      <c r="E22" s="1"/>
      <c r="F22" s="10"/>
      <c r="J22" s="1"/>
      <c r="K22" s="1"/>
      <c r="L22" s="1"/>
      <c r="M22" s="1"/>
      <c r="N22" s="1"/>
      <c r="R22" s="1"/>
      <c r="S22" s="1"/>
      <c r="T22" s="1"/>
      <c r="U22" s="1"/>
      <c r="V22" s="1"/>
      <c r="AQ22" s="1"/>
      <c r="AR22" s="1"/>
      <c r="AS22" s="1"/>
      <c r="AT22" s="1"/>
      <c r="AU22" s="1"/>
      <c r="AW22" s="1"/>
      <c r="AX22" s="1"/>
      <c r="AY22" s="1"/>
      <c r="AZ22" s="1"/>
      <c r="BA22" s="19"/>
      <c r="BB22" s="19"/>
      <c r="BD22" s="1"/>
      <c r="BE22" s="1"/>
      <c r="BF22" s="1"/>
      <c r="BG22" s="1"/>
      <c r="BH22" s="1"/>
    </row>
    <row r="23" spans="2:60" x14ac:dyDescent="0.25">
      <c r="B23" s="1"/>
      <c r="C23" s="1"/>
      <c r="D23" s="1"/>
      <c r="E23" s="5" t="s">
        <v>3</v>
      </c>
      <c r="F23" s="9">
        <v>0</v>
      </c>
      <c r="J23" s="1"/>
      <c r="K23" s="1"/>
      <c r="L23" s="1"/>
      <c r="M23" s="5" t="s">
        <v>46</v>
      </c>
      <c r="N23" s="17">
        <v>0</v>
      </c>
      <c r="R23" s="1"/>
      <c r="S23" s="5"/>
      <c r="T23" s="5"/>
      <c r="U23" s="5" t="s">
        <v>46</v>
      </c>
      <c r="V23" s="13">
        <f>F23*N23</f>
        <v>0</v>
      </c>
      <c r="AQ23" s="1"/>
      <c r="AR23" s="5"/>
      <c r="AS23" s="5"/>
      <c r="AT23" s="5" t="s">
        <v>3</v>
      </c>
      <c r="AU23" s="17"/>
      <c r="AW23" s="1"/>
      <c r="AX23" s="5"/>
      <c r="AY23" s="5"/>
      <c r="AZ23" s="5" t="s">
        <v>3</v>
      </c>
      <c r="BA23" s="14">
        <f>AU23*F11/1000</f>
        <v>0</v>
      </c>
      <c r="BB23" s="19">
        <f>BA23*1.02615</f>
        <v>0</v>
      </c>
      <c r="BD23" s="1"/>
      <c r="BE23" s="5"/>
      <c r="BF23" s="5"/>
      <c r="BG23" s="5" t="s">
        <v>38</v>
      </c>
      <c r="BH23" s="13">
        <f>AU23*N$23</f>
        <v>0</v>
      </c>
    </row>
    <row r="24" spans="2:60" x14ac:dyDescent="0.25">
      <c r="B24" s="1"/>
      <c r="C24" s="1"/>
      <c r="D24" s="1"/>
      <c r="E24" s="1"/>
      <c r="F24" s="1"/>
      <c r="J24" s="1"/>
      <c r="K24" s="5"/>
      <c r="L24" s="5"/>
      <c r="M24" s="5"/>
      <c r="N24" s="5"/>
      <c r="R24" s="1"/>
      <c r="S24" s="1"/>
      <c r="T24" s="1"/>
      <c r="U24" s="1"/>
      <c r="V24" s="1"/>
      <c r="AQ24" s="1"/>
      <c r="AR24" s="1"/>
      <c r="AS24" s="1"/>
      <c r="AT24" s="1"/>
      <c r="AU24" s="1"/>
      <c r="AW24" s="1"/>
      <c r="AX24" s="5"/>
      <c r="AY24" s="5"/>
      <c r="AZ24" s="5"/>
      <c r="BA24" s="14"/>
      <c r="BB24" s="19"/>
      <c r="BD24" s="1"/>
      <c r="BE24" s="1"/>
      <c r="BF24" s="1"/>
      <c r="BG24" s="1"/>
      <c r="BH24" s="1"/>
    </row>
    <row r="25" spans="2:60" x14ac:dyDescent="0.25">
      <c r="B25" s="1"/>
      <c r="C25" s="1"/>
      <c r="D25" s="1"/>
      <c r="E25" s="1"/>
      <c r="F25" s="1"/>
      <c r="J25" s="1"/>
      <c r="K25" s="1"/>
      <c r="L25" s="1"/>
      <c r="M25" s="5"/>
      <c r="N25" s="1"/>
      <c r="R25" s="1"/>
      <c r="S25" s="1"/>
      <c r="T25" s="1"/>
      <c r="U25" s="1"/>
      <c r="V25" s="1"/>
      <c r="AQ25" s="1"/>
      <c r="AR25" s="1"/>
      <c r="AS25" s="1"/>
      <c r="AT25" s="1"/>
      <c r="AU25" s="1"/>
      <c r="AW25" s="1"/>
      <c r="AX25" s="5"/>
      <c r="AY25" s="5"/>
      <c r="AZ25" s="5"/>
      <c r="BA25" s="14"/>
      <c r="BB25" s="19"/>
      <c r="BD25" s="1"/>
      <c r="BE25" s="1"/>
      <c r="BF25" s="1"/>
      <c r="BG25" s="1"/>
      <c r="BH25" s="1"/>
    </row>
    <row r="26" spans="2:60" s="33" customFormat="1" x14ac:dyDescent="0.25">
      <c r="B26" s="6"/>
      <c r="C26" s="6"/>
      <c r="D26" s="6"/>
      <c r="E26" s="30" t="s">
        <v>35</v>
      </c>
      <c r="F26" s="32">
        <f>SUM(F17:F23)</f>
        <v>0</v>
      </c>
      <c r="J26" s="6"/>
      <c r="K26" s="6"/>
      <c r="L26" s="6"/>
      <c r="M26" s="6"/>
      <c r="N26" s="6"/>
      <c r="R26" s="6"/>
      <c r="S26" s="6"/>
      <c r="T26" s="6"/>
      <c r="U26" s="30" t="s">
        <v>35</v>
      </c>
      <c r="V26" s="32">
        <f>SUM(V17:V23)</f>
        <v>0</v>
      </c>
      <c r="AQ26" s="6"/>
      <c r="AR26" s="6"/>
      <c r="AS26" s="6"/>
      <c r="AT26" s="30" t="s">
        <v>35</v>
      </c>
      <c r="AU26" s="32">
        <f>SUM(AU17:AU23)</f>
        <v>0</v>
      </c>
      <c r="AW26" s="6"/>
      <c r="AX26" s="39"/>
      <c r="AY26" s="39"/>
      <c r="AZ26" s="30" t="s">
        <v>35</v>
      </c>
      <c r="BA26" s="34">
        <f>SUM(BA17:BA23)</f>
        <v>0</v>
      </c>
      <c r="BB26" s="34">
        <f>SUM(BB17:BB23)</f>
        <v>0</v>
      </c>
      <c r="BD26" s="6"/>
      <c r="BE26" s="6"/>
      <c r="BF26" s="6"/>
      <c r="BG26" s="30" t="s">
        <v>35</v>
      </c>
      <c r="BH26" s="32">
        <f>SUM(BH17:BH23)</f>
        <v>0</v>
      </c>
    </row>
    <row r="27" spans="2:60" x14ac:dyDescent="0.25">
      <c r="B27" s="1"/>
      <c r="C27" s="1"/>
      <c r="D27" s="1"/>
      <c r="E27" s="1"/>
      <c r="F27" s="1"/>
      <c r="J27" s="1"/>
      <c r="K27" s="1"/>
      <c r="L27" s="1"/>
      <c r="M27" s="1"/>
      <c r="N27" s="1"/>
      <c r="R27" s="1"/>
      <c r="S27" s="1"/>
      <c r="T27" s="1"/>
      <c r="U27" s="1"/>
      <c r="V27" s="1"/>
      <c r="AQ27" s="1"/>
      <c r="AR27" s="1"/>
      <c r="AS27" s="1"/>
      <c r="AT27" s="1"/>
      <c r="AU27" s="1"/>
      <c r="AW27" s="1"/>
      <c r="AX27" s="1"/>
      <c r="AY27" s="1"/>
      <c r="AZ27" s="1"/>
      <c r="BA27" s="1"/>
      <c r="BB27" s="1"/>
      <c r="BD27" s="1"/>
      <c r="BE27" s="1"/>
      <c r="BF27" s="1"/>
      <c r="BG27" s="1"/>
      <c r="BH27" s="1"/>
    </row>
    <row r="30" spans="2:60" s="33" customFormat="1" x14ac:dyDescent="0.25">
      <c r="B30" s="118" t="s">
        <v>82</v>
      </c>
      <c r="C30" s="20"/>
      <c r="D30" s="20"/>
      <c r="E30" s="20"/>
      <c r="F30" s="93"/>
      <c r="AQ30" s="6" t="s">
        <v>88</v>
      </c>
      <c r="AR30" s="6"/>
      <c r="AS30" s="6"/>
      <c r="AT30" s="6"/>
      <c r="AU30" s="6"/>
      <c r="AW30" s="6" t="s">
        <v>89</v>
      </c>
      <c r="AX30" s="6"/>
      <c r="AY30" s="6"/>
      <c r="AZ30" s="6"/>
      <c r="BA30" s="6"/>
      <c r="BB30" s="6"/>
      <c r="BD30" s="6" t="s">
        <v>29</v>
      </c>
      <c r="BE30" s="6"/>
      <c r="BF30" s="6"/>
      <c r="BG30" s="6"/>
      <c r="BH30" s="6"/>
    </row>
    <row r="31" spans="2:60" x14ac:dyDescent="0.25">
      <c r="B31" s="21"/>
      <c r="C31" s="21"/>
      <c r="D31" s="21"/>
      <c r="E31" s="21"/>
      <c r="F31" s="25"/>
      <c r="AQ31" s="1"/>
      <c r="AR31" s="1"/>
      <c r="AS31" s="1"/>
      <c r="AT31" s="1"/>
      <c r="AU31" s="1"/>
      <c r="AW31" s="1"/>
      <c r="AX31" s="1"/>
      <c r="AY31" s="1"/>
      <c r="AZ31" s="1"/>
      <c r="BA31" s="16" t="s">
        <v>39</v>
      </c>
      <c r="BB31" s="16" t="s">
        <v>7</v>
      </c>
      <c r="BD31" s="1"/>
      <c r="BE31" s="1"/>
      <c r="BF31" s="1"/>
      <c r="BG31" s="1"/>
      <c r="BH31" s="18" t="s">
        <v>33</v>
      </c>
    </row>
    <row r="32" spans="2:60" x14ac:dyDescent="0.25">
      <c r="B32" s="21"/>
      <c r="C32" s="22"/>
      <c r="D32" s="22"/>
      <c r="E32" s="22" t="s">
        <v>14</v>
      </c>
      <c r="F32" s="9"/>
      <c r="AQ32" s="1"/>
      <c r="AR32" s="5"/>
      <c r="AS32" s="5"/>
      <c r="AT32" s="5" t="s">
        <v>14</v>
      </c>
      <c r="AU32" s="9"/>
      <c r="AW32" s="1"/>
      <c r="AX32" s="5"/>
      <c r="AY32" s="5"/>
      <c r="AZ32" s="5" t="s">
        <v>14</v>
      </c>
      <c r="BA32" s="14">
        <f>AU32*F5/1000</f>
        <v>0</v>
      </c>
      <c r="BB32" s="19">
        <f>BA32*1.02615</f>
        <v>0</v>
      </c>
      <c r="BD32" s="1"/>
      <c r="BE32" s="5"/>
      <c r="BF32" s="5"/>
      <c r="BG32" s="5" t="s">
        <v>36</v>
      </c>
      <c r="BH32" s="13">
        <f>AU32*N$17</f>
        <v>0</v>
      </c>
    </row>
    <row r="33" spans="2:60" x14ac:dyDescent="0.25">
      <c r="B33" s="21"/>
      <c r="C33" s="22"/>
      <c r="D33" s="22"/>
      <c r="E33" s="22"/>
      <c r="F33" s="25"/>
      <c r="AQ33" s="1"/>
      <c r="AR33" s="5"/>
      <c r="AS33" s="5"/>
      <c r="AT33" s="5"/>
      <c r="AU33" s="1"/>
      <c r="AW33" s="1"/>
      <c r="AX33" s="5"/>
      <c r="AY33" s="5"/>
      <c r="AZ33" s="5"/>
      <c r="BA33" s="1"/>
      <c r="BB33" s="19"/>
      <c r="BD33" s="1"/>
      <c r="BE33" s="5"/>
      <c r="BF33" s="5"/>
      <c r="BG33" s="5"/>
      <c r="BH33" s="1"/>
    </row>
    <row r="34" spans="2:60" x14ac:dyDescent="0.25">
      <c r="B34" s="21"/>
      <c r="C34" s="22"/>
      <c r="D34" s="22"/>
      <c r="E34" s="22"/>
      <c r="F34" s="25"/>
      <c r="AQ34" s="1"/>
      <c r="AR34" s="5"/>
      <c r="AS34" s="5"/>
      <c r="AT34" s="5"/>
      <c r="AU34" s="1"/>
      <c r="AW34" s="1"/>
      <c r="AX34" s="5"/>
      <c r="AY34" s="5"/>
      <c r="AZ34" s="5"/>
      <c r="BA34" s="1"/>
      <c r="BB34" s="19"/>
      <c r="BD34" s="1"/>
      <c r="BE34" s="5"/>
      <c r="BF34" s="5"/>
      <c r="BG34" s="5"/>
      <c r="BH34" s="1"/>
    </row>
    <row r="35" spans="2:60" x14ac:dyDescent="0.25">
      <c r="B35" s="21"/>
      <c r="C35" s="22"/>
      <c r="D35" s="22"/>
      <c r="E35" s="22" t="s">
        <v>13</v>
      </c>
      <c r="F35" s="9"/>
      <c r="AQ35" s="1"/>
      <c r="AR35" s="5"/>
      <c r="AS35" s="5"/>
      <c r="AT35" s="5" t="s">
        <v>2</v>
      </c>
      <c r="AU35" s="9"/>
      <c r="AW35" s="1"/>
      <c r="AX35" s="5"/>
      <c r="AY35" s="5"/>
      <c r="AZ35" s="5" t="s">
        <v>2</v>
      </c>
      <c r="BA35" s="14">
        <f>AU35*F8/1000</f>
        <v>0</v>
      </c>
      <c r="BB35" s="19">
        <f>BA35*1.02615</f>
        <v>0</v>
      </c>
      <c r="BD35" s="1"/>
      <c r="BE35" s="5"/>
      <c r="BF35" s="5"/>
      <c r="BG35" s="5" t="s">
        <v>37</v>
      </c>
      <c r="BH35" s="13">
        <f>AU35*N$20</f>
        <v>0</v>
      </c>
    </row>
    <row r="36" spans="2:60" x14ac:dyDescent="0.25">
      <c r="B36" s="21"/>
      <c r="C36" s="21"/>
      <c r="D36" s="21"/>
      <c r="E36" s="21"/>
      <c r="F36" s="25"/>
      <c r="AQ36" s="1"/>
      <c r="AR36" s="1"/>
      <c r="AS36" s="1"/>
      <c r="AT36" s="1"/>
      <c r="AU36" s="1"/>
      <c r="AW36" s="1"/>
      <c r="AX36" s="1"/>
      <c r="AY36" s="1"/>
      <c r="AZ36" s="1"/>
      <c r="BA36" s="19"/>
      <c r="BB36" s="19"/>
      <c r="BD36" s="1"/>
      <c r="BE36" s="1"/>
      <c r="BF36" s="1"/>
      <c r="BG36" s="1"/>
      <c r="BH36" s="1"/>
    </row>
    <row r="37" spans="2:60" x14ac:dyDescent="0.25">
      <c r="B37" s="21"/>
      <c r="C37" s="21"/>
      <c r="D37" s="21"/>
      <c r="E37" s="21"/>
      <c r="F37" s="25"/>
      <c r="AQ37" s="1"/>
      <c r="AR37" s="1"/>
      <c r="AS37" s="1"/>
      <c r="AT37" s="1"/>
      <c r="AU37" s="1"/>
      <c r="AW37" s="1"/>
      <c r="AX37" s="1"/>
      <c r="AY37" s="1"/>
      <c r="AZ37" s="1"/>
      <c r="BA37" s="19"/>
      <c r="BB37" s="19"/>
      <c r="BD37" s="1"/>
      <c r="BE37" s="1"/>
      <c r="BF37" s="1"/>
      <c r="BG37" s="1"/>
      <c r="BH37" s="1"/>
    </row>
    <row r="38" spans="2:60" x14ac:dyDescent="0.25">
      <c r="B38" s="21"/>
      <c r="C38" s="22"/>
      <c r="D38" s="22"/>
      <c r="E38" s="22" t="s">
        <v>3</v>
      </c>
      <c r="F38" s="9">
        <v>0</v>
      </c>
      <c r="AQ38" s="1"/>
      <c r="AR38" s="5"/>
      <c r="AS38" s="5"/>
      <c r="AT38" s="5" t="s">
        <v>3</v>
      </c>
      <c r="AU38" s="9"/>
      <c r="AW38" s="1"/>
      <c r="AX38" s="5"/>
      <c r="AY38" s="5"/>
      <c r="AZ38" s="5" t="s">
        <v>3</v>
      </c>
      <c r="BA38" s="14">
        <f>AU38*F11/1000</f>
        <v>0</v>
      </c>
      <c r="BB38" s="19">
        <f>BA38*1.02615</f>
        <v>0</v>
      </c>
      <c r="BD38" s="1"/>
      <c r="BE38" s="5"/>
      <c r="BF38" s="5"/>
      <c r="BG38" s="5" t="s">
        <v>38</v>
      </c>
      <c r="BH38" s="13">
        <f>AU38*N$23</f>
        <v>0</v>
      </c>
    </row>
    <row r="39" spans="2:60" x14ac:dyDescent="0.25">
      <c r="B39" s="21"/>
      <c r="C39" s="22"/>
      <c r="D39" s="22"/>
      <c r="E39" s="22"/>
      <c r="F39" s="25"/>
      <c r="AQ39" s="1"/>
      <c r="AR39" s="5"/>
      <c r="AS39" s="5"/>
      <c r="AT39" s="5"/>
      <c r="AU39" s="10"/>
      <c r="AW39" s="1"/>
      <c r="AX39" s="5"/>
      <c r="AY39" s="5"/>
      <c r="AZ39" s="5"/>
      <c r="BA39" s="14"/>
      <c r="BB39" s="19"/>
      <c r="BD39" s="1"/>
      <c r="BE39" s="5"/>
      <c r="BF39" s="5"/>
      <c r="BG39" s="5"/>
      <c r="BH39" s="13"/>
    </row>
    <row r="40" spans="2:60" x14ac:dyDescent="0.25">
      <c r="B40" s="21"/>
      <c r="C40" s="22"/>
      <c r="D40" s="22"/>
      <c r="E40" s="22"/>
      <c r="F40" s="21"/>
      <c r="AQ40" s="1"/>
      <c r="AR40" s="5"/>
      <c r="AS40" s="5"/>
      <c r="AT40" s="5"/>
      <c r="AU40" s="10"/>
      <c r="AW40" s="1"/>
      <c r="AX40" s="5"/>
      <c r="AY40" s="5"/>
      <c r="AZ40" s="5"/>
      <c r="BA40" s="14"/>
      <c r="BB40" s="19"/>
      <c r="BD40" s="1"/>
      <c r="BE40" s="5"/>
      <c r="BF40" s="5"/>
      <c r="BG40" s="1"/>
      <c r="BH40" s="13"/>
    </row>
    <row r="41" spans="2:60" x14ac:dyDescent="0.25">
      <c r="B41" s="21"/>
      <c r="C41" s="22"/>
      <c r="D41" s="22"/>
      <c r="E41" s="35" t="s">
        <v>35</v>
      </c>
      <c r="F41" s="36">
        <f>SUM(F32:F38)</f>
        <v>0</v>
      </c>
      <c r="AQ41" s="1"/>
      <c r="AR41" s="5"/>
      <c r="AS41" s="5"/>
      <c r="AT41" s="30" t="s">
        <v>35</v>
      </c>
      <c r="AU41" s="32">
        <f>SUM(AU32:AU38)</f>
        <v>0</v>
      </c>
      <c r="AV41" s="33"/>
      <c r="AW41" s="6"/>
      <c r="AX41" s="39"/>
      <c r="AY41" s="39"/>
      <c r="AZ41" s="30" t="s">
        <v>35</v>
      </c>
      <c r="BA41" s="34">
        <f>SUM(BA32:BA38)</f>
        <v>0</v>
      </c>
      <c r="BB41" s="34">
        <f>SUM(BB32:BB38)</f>
        <v>0</v>
      </c>
      <c r="BC41" s="33"/>
      <c r="BD41" s="6"/>
      <c r="BE41" s="39"/>
      <c r="BF41" s="39"/>
      <c r="BG41" s="30" t="s">
        <v>35</v>
      </c>
      <c r="BH41" s="32">
        <f>SUM(BH32:BH38)</f>
        <v>0</v>
      </c>
    </row>
    <row r="42" spans="2:60" x14ac:dyDescent="0.25">
      <c r="B42" s="21"/>
      <c r="C42" s="21"/>
      <c r="D42" s="21"/>
      <c r="E42" s="21"/>
      <c r="F42" s="25"/>
      <c r="AQ42" s="1"/>
      <c r="AR42" s="1"/>
      <c r="AS42" s="1"/>
      <c r="AT42" s="1"/>
      <c r="AU42" s="1"/>
      <c r="AW42" s="1"/>
      <c r="AX42" s="1"/>
      <c r="AY42" s="1"/>
      <c r="AZ42" s="1"/>
      <c r="BA42" s="1"/>
      <c r="BB42" s="1"/>
      <c r="BD42" s="1"/>
      <c r="BE42" s="1"/>
      <c r="BF42" s="1"/>
      <c r="BG42" s="1"/>
      <c r="BH42" s="1"/>
    </row>
    <row r="45" spans="2:60" x14ac:dyDescent="0.25">
      <c r="B45" s="116" t="s">
        <v>25</v>
      </c>
      <c r="C45" s="62"/>
      <c r="D45" s="62"/>
      <c r="E45" s="62"/>
      <c r="F45" s="62"/>
      <c r="G45" s="33"/>
      <c r="H45" s="33"/>
      <c r="I45" s="33"/>
      <c r="J45" s="116" t="s">
        <v>30</v>
      </c>
      <c r="K45" s="62"/>
      <c r="L45" s="62"/>
      <c r="M45" s="62"/>
      <c r="N45" s="62"/>
      <c r="O45" s="62"/>
      <c r="P45" s="62"/>
      <c r="Q45" s="33"/>
      <c r="R45" s="33"/>
      <c r="S45" s="33"/>
      <c r="T45" s="33"/>
      <c r="U45" s="33"/>
      <c r="V45" s="116" t="s">
        <v>99</v>
      </c>
      <c r="W45" s="63"/>
      <c r="X45" s="63"/>
      <c r="Y45" s="63"/>
      <c r="AD45" s="62" t="s">
        <v>98</v>
      </c>
      <c r="AE45" s="63"/>
      <c r="AF45" s="63"/>
      <c r="AG45" s="63"/>
      <c r="AH45" s="63"/>
      <c r="AI45" s="63"/>
      <c r="AJ45" s="63"/>
      <c r="AQ45" s="6" t="s">
        <v>19</v>
      </c>
      <c r="AR45" s="6"/>
      <c r="AS45" s="1"/>
      <c r="AT45" s="1"/>
      <c r="AU45" s="1"/>
      <c r="AW45" s="6" t="s">
        <v>49</v>
      </c>
      <c r="AX45" s="6"/>
      <c r="AY45" s="1"/>
      <c r="AZ45" s="1"/>
      <c r="BA45" s="1"/>
      <c r="BB45" s="1"/>
      <c r="BD45" s="6" t="s">
        <v>29</v>
      </c>
      <c r="BE45" s="6"/>
      <c r="BF45" s="1"/>
      <c r="BG45" s="1"/>
      <c r="BH45" s="1"/>
    </row>
    <row r="46" spans="2:60" x14ac:dyDescent="0.25">
      <c r="B46" s="63"/>
      <c r="C46" s="63"/>
      <c r="D46" s="63"/>
      <c r="E46" s="63"/>
      <c r="F46" s="63"/>
      <c r="J46" s="62"/>
      <c r="K46" s="62"/>
      <c r="L46" s="63"/>
      <c r="M46" s="63"/>
      <c r="N46" s="63"/>
      <c r="O46" s="63"/>
      <c r="P46" s="63"/>
      <c r="V46" s="62"/>
      <c r="W46" s="63"/>
      <c r="X46" s="63"/>
      <c r="Y46" s="63"/>
      <c r="AD46" s="62"/>
      <c r="AE46" s="63"/>
      <c r="AF46" s="63"/>
      <c r="AG46" s="63"/>
      <c r="AH46" s="63"/>
      <c r="AI46" s="63"/>
      <c r="AJ46" s="63"/>
      <c r="AQ46" s="1"/>
      <c r="AR46" s="1"/>
      <c r="AS46" s="1"/>
      <c r="AT46" s="1"/>
      <c r="AU46" s="1"/>
      <c r="AW46" s="1"/>
      <c r="AX46" s="1"/>
      <c r="AY46" s="1"/>
      <c r="AZ46" s="1"/>
      <c r="BA46" s="16" t="s">
        <v>39</v>
      </c>
      <c r="BB46" s="16" t="s">
        <v>7</v>
      </c>
      <c r="BD46" s="1"/>
      <c r="BE46" s="1"/>
      <c r="BF46" s="1"/>
      <c r="BG46" s="1"/>
      <c r="BH46" s="18" t="s">
        <v>33</v>
      </c>
    </row>
    <row r="47" spans="2:60" x14ac:dyDescent="0.25">
      <c r="B47" s="63"/>
      <c r="C47" s="63"/>
      <c r="D47" s="63"/>
      <c r="E47" s="63"/>
      <c r="F47" s="63"/>
      <c r="J47" s="63"/>
      <c r="K47" s="63"/>
      <c r="L47" s="63"/>
      <c r="M47" s="63"/>
      <c r="N47" s="68" t="s">
        <v>11</v>
      </c>
      <c r="O47" s="63"/>
      <c r="P47" s="68" t="s">
        <v>12</v>
      </c>
      <c r="V47" s="72" t="s">
        <v>32</v>
      </c>
      <c r="W47" s="73"/>
      <c r="X47" s="72" t="s">
        <v>31</v>
      </c>
      <c r="Y47" s="74"/>
      <c r="AD47" s="63"/>
      <c r="AE47" s="63"/>
      <c r="AF47" s="63"/>
      <c r="AG47" s="63"/>
      <c r="AH47" s="72" t="s">
        <v>58</v>
      </c>
      <c r="AI47" s="73"/>
      <c r="AJ47" s="72" t="s">
        <v>59</v>
      </c>
      <c r="AQ47" s="1"/>
      <c r="AR47" s="5"/>
      <c r="AS47" s="5"/>
      <c r="AT47" s="5" t="s">
        <v>14</v>
      </c>
      <c r="AU47" s="9"/>
      <c r="AW47" s="1"/>
      <c r="AX47" s="5"/>
      <c r="AY47" s="5"/>
      <c r="AZ47" s="5" t="s">
        <v>14</v>
      </c>
      <c r="BA47" s="14">
        <f>AU47*F5/1000</f>
        <v>0</v>
      </c>
      <c r="BB47" s="19">
        <f>BA47*1.02615</f>
        <v>0</v>
      </c>
      <c r="BD47" s="1"/>
      <c r="BE47" s="5"/>
      <c r="BF47" s="5"/>
      <c r="BG47" s="5" t="s">
        <v>36</v>
      </c>
      <c r="BH47" s="13">
        <f>AU47*N$17</f>
        <v>0</v>
      </c>
    </row>
    <row r="48" spans="2:60" x14ac:dyDescent="0.25">
      <c r="B48" s="63"/>
      <c r="C48" s="64"/>
      <c r="D48" s="64"/>
      <c r="E48" s="64" t="s">
        <v>14</v>
      </c>
      <c r="F48" s="65"/>
      <c r="J48" s="63"/>
      <c r="K48" s="64"/>
      <c r="L48" s="64"/>
      <c r="M48" s="64" t="s">
        <v>26</v>
      </c>
      <c r="N48" s="69">
        <f>F48*F5/1000</f>
        <v>0</v>
      </c>
      <c r="O48" s="63"/>
      <c r="P48" s="70">
        <f>N48*1.02615</f>
        <v>0</v>
      </c>
      <c r="V48" s="8"/>
      <c r="W48" s="63"/>
      <c r="X48" s="75">
        <f>V48/1.02615</f>
        <v>0</v>
      </c>
      <c r="Y48" s="63"/>
      <c r="AD48" s="63"/>
      <c r="AE48" s="63"/>
      <c r="AF48" s="63"/>
      <c r="AG48" s="64" t="s">
        <v>26</v>
      </c>
      <c r="AH48" s="70">
        <f>N48*V48</f>
        <v>0</v>
      </c>
      <c r="AI48" s="70"/>
      <c r="AJ48" s="70">
        <f>P48*X48</f>
        <v>0</v>
      </c>
      <c r="AQ48" s="1"/>
      <c r="AR48" s="5"/>
      <c r="AS48" s="5"/>
      <c r="AT48" s="5"/>
      <c r="AU48" s="1"/>
      <c r="AW48" s="1"/>
      <c r="AX48" s="5"/>
      <c r="AY48" s="5"/>
      <c r="AZ48" s="5"/>
      <c r="BA48" s="19"/>
      <c r="BB48" s="19"/>
      <c r="BD48" s="1"/>
      <c r="BE48" s="5"/>
      <c r="BF48" s="5"/>
      <c r="BG48" s="5"/>
      <c r="BH48" s="1"/>
    </row>
    <row r="49" spans="2:60" x14ac:dyDescent="0.25">
      <c r="B49" s="63"/>
      <c r="C49" s="64"/>
      <c r="D49" s="64"/>
      <c r="E49" s="64"/>
      <c r="F49" s="63"/>
      <c r="J49" s="63"/>
      <c r="K49" s="64"/>
      <c r="L49" s="64"/>
      <c r="M49" s="64"/>
      <c r="N49" s="69"/>
      <c r="O49" s="63"/>
      <c r="P49" s="70"/>
      <c r="V49" s="70"/>
      <c r="W49" s="63"/>
      <c r="X49" s="63"/>
      <c r="Y49" s="63"/>
      <c r="AD49" s="63"/>
      <c r="AE49" s="63"/>
      <c r="AF49" s="63"/>
      <c r="AG49" s="64"/>
      <c r="AH49" s="70"/>
      <c r="AI49" s="70"/>
      <c r="AJ49" s="70"/>
      <c r="AQ49" s="1"/>
      <c r="AR49" s="5"/>
      <c r="AS49" s="5"/>
      <c r="AT49" s="5"/>
      <c r="AU49" s="1"/>
      <c r="AW49" s="1"/>
      <c r="AX49" s="5"/>
      <c r="AY49" s="5"/>
      <c r="AZ49" s="5"/>
      <c r="BA49" s="19"/>
      <c r="BB49" s="19"/>
      <c r="BD49" s="1"/>
      <c r="BE49" s="5"/>
      <c r="BF49" s="5"/>
      <c r="BG49" s="5"/>
      <c r="BH49" s="1"/>
    </row>
    <row r="50" spans="2:60" x14ac:dyDescent="0.25">
      <c r="B50" s="63"/>
      <c r="C50" s="64"/>
      <c r="D50" s="64"/>
      <c r="E50" s="64"/>
      <c r="F50" s="63"/>
      <c r="J50" s="63"/>
      <c r="K50" s="64"/>
      <c r="L50" s="64"/>
      <c r="M50" s="64"/>
      <c r="N50" s="69"/>
      <c r="O50" s="63"/>
      <c r="P50" s="70"/>
      <c r="V50" s="70"/>
      <c r="W50" s="63"/>
      <c r="X50" s="63"/>
      <c r="Y50" s="63"/>
      <c r="AD50" s="63"/>
      <c r="AE50" s="63"/>
      <c r="AF50" s="63"/>
      <c r="AG50" s="64"/>
      <c r="AH50" s="70"/>
      <c r="AI50" s="70"/>
      <c r="AJ50" s="70"/>
      <c r="AQ50" s="1"/>
      <c r="AR50" s="5"/>
      <c r="AS50" s="5"/>
      <c r="AT50" s="5" t="s">
        <v>15</v>
      </c>
      <c r="AU50" s="9"/>
      <c r="AW50" s="1"/>
      <c r="AX50" s="5"/>
      <c r="AY50" s="5"/>
      <c r="AZ50" s="5" t="s">
        <v>15</v>
      </c>
      <c r="BA50" s="14">
        <f>AU50*F8/1000</f>
        <v>0</v>
      </c>
      <c r="BB50" s="19">
        <f>BA50*1.02615</f>
        <v>0</v>
      </c>
      <c r="BD50" s="1"/>
      <c r="BE50" s="5"/>
      <c r="BF50" s="5"/>
      <c r="BG50" s="5" t="s">
        <v>37</v>
      </c>
      <c r="BH50" s="13">
        <f>AU50*N$20</f>
        <v>0</v>
      </c>
    </row>
    <row r="51" spans="2:60" x14ac:dyDescent="0.25">
      <c r="B51" s="63"/>
      <c r="C51" s="64"/>
      <c r="D51" s="64"/>
      <c r="E51" s="64" t="s">
        <v>15</v>
      </c>
      <c r="F51" s="65"/>
      <c r="J51" s="63"/>
      <c r="K51" s="64"/>
      <c r="L51" s="64"/>
      <c r="M51" s="64" t="s">
        <v>27</v>
      </c>
      <c r="N51" s="69">
        <f>F51*F8/1000</f>
        <v>0</v>
      </c>
      <c r="O51" s="63"/>
      <c r="P51" s="70">
        <f>N51*1.02615</f>
        <v>0</v>
      </c>
      <c r="V51" s="8"/>
      <c r="W51" s="63"/>
      <c r="X51" s="75">
        <f>V51/1.02615</f>
        <v>0</v>
      </c>
      <c r="Y51" s="63"/>
      <c r="AD51" s="63"/>
      <c r="AE51" s="63"/>
      <c r="AF51" s="63"/>
      <c r="AG51" s="64" t="s">
        <v>27</v>
      </c>
      <c r="AH51" s="70">
        <f>N51*V51</f>
        <v>0</v>
      </c>
      <c r="AI51" s="70"/>
      <c r="AJ51" s="70">
        <f>P51*X51</f>
        <v>0</v>
      </c>
      <c r="AQ51" s="1"/>
      <c r="AR51" s="1"/>
      <c r="AS51" s="1"/>
      <c r="AT51" s="1"/>
      <c r="AU51" s="1"/>
      <c r="AW51" s="1"/>
      <c r="AX51" s="1"/>
      <c r="AY51" s="1"/>
      <c r="AZ51" s="1"/>
      <c r="BA51" s="19"/>
      <c r="BB51" s="19"/>
      <c r="BD51" s="1"/>
      <c r="BE51" s="1"/>
      <c r="BF51" s="1"/>
      <c r="BG51" s="1"/>
      <c r="BH51" s="1"/>
    </row>
    <row r="52" spans="2:60" x14ac:dyDescent="0.25">
      <c r="B52" s="63"/>
      <c r="C52" s="63"/>
      <c r="D52" s="63"/>
      <c r="E52" s="63"/>
      <c r="F52" s="63"/>
      <c r="J52" s="63"/>
      <c r="K52" s="63"/>
      <c r="L52" s="63"/>
      <c r="M52" s="63"/>
      <c r="N52" s="69"/>
      <c r="O52" s="63"/>
      <c r="P52" s="70"/>
      <c r="V52" s="70"/>
      <c r="W52" s="63"/>
      <c r="X52" s="63"/>
      <c r="Y52" s="63"/>
      <c r="AD52" s="63"/>
      <c r="AE52" s="63"/>
      <c r="AF52" s="63"/>
      <c r="AG52" s="63"/>
      <c r="AH52" s="70"/>
      <c r="AI52" s="70"/>
      <c r="AJ52" s="70"/>
      <c r="AQ52" s="1"/>
      <c r="AR52" s="1"/>
      <c r="AS52" s="1"/>
      <c r="AT52" s="1"/>
      <c r="AU52" s="1"/>
      <c r="AW52" s="1"/>
      <c r="AX52" s="1"/>
      <c r="AY52" s="1"/>
      <c r="AZ52" s="1"/>
      <c r="BA52" s="19"/>
      <c r="BB52" s="19"/>
      <c r="BD52" s="1"/>
      <c r="BE52" s="1"/>
      <c r="BF52" s="1"/>
      <c r="BG52" s="1"/>
      <c r="BH52" s="1"/>
    </row>
    <row r="53" spans="2:60" x14ac:dyDescent="0.25">
      <c r="B53" s="63"/>
      <c r="C53" s="63"/>
      <c r="D53" s="63"/>
      <c r="E53" s="63"/>
      <c r="F53" s="63"/>
      <c r="J53" s="63"/>
      <c r="K53" s="63"/>
      <c r="L53" s="63"/>
      <c r="M53" s="63"/>
      <c r="N53" s="69"/>
      <c r="O53" s="63"/>
      <c r="P53" s="70"/>
      <c r="V53" s="70"/>
      <c r="W53" s="63"/>
      <c r="X53" s="63"/>
      <c r="Y53" s="63"/>
      <c r="AD53" s="63"/>
      <c r="AE53" s="63"/>
      <c r="AF53" s="63"/>
      <c r="AG53" s="63"/>
      <c r="AH53" s="70"/>
      <c r="AI53" s="70"/>
      <c r="AJ53" s="70"/>
      <c r="AQ53" s="1"/>
      <c r="AR53" s="5"/>
      <c r="AS53" s="5"/>
      <c r="AT53" s="5" t="s">
        <v>16</v>
      </c>
      <c r="AU53" s="9"/>
      <c r="AW53" s="1"/>
      <c r="AX53" s="5"/>
      <c r="AY53" s="5"/>
      <c r="AZ53" s="5" t="s">
        <v>16</v>
      </c>
      <c r="BA53" s="14">
        <f>AU53*F11/1000</f>
        <v>0</v>
      </c>
      <c r="BB53" s="19">
        <f>BA53*1.02615</f>
        <v>0</v>
      </c>
      <c r="BD53" s="1"/>
      <c r="BE53" s="5"/>
      <c r="BF53" s="5"/>
      <c r="BG53" s="5" t="s">
        <v>38</v>
      </c>
      <c r="BH53" s="13">
        <f>AU53*N$23</f>
        <v>0</v>
      </c>
    </row>
    <row r="54" spans="2:60" x14ac:dyDescent="0.25">
      <c r="B54" s="63"/>
      <c r="C54" s="64"/>
      <c r="D54" s="64"/>
      <c r="E54" s="64" t="s">
        <v>16</v>
      </c>
      <c r="F54" s="65">
        <f>F23-AU69-F38</f>
        <v>0</v>
      </c>
      <c r="J54" s="63"/>
      <c r="K54" s="64"/>
      <c r="L54" s="64"/>
      <c r="M54" s="64" t="s">
        <v>28</v>
      </c>
      <c r="N54" s="69">
        <f>F54*F11/1000</f>
        <v>0</v>
      </c>
      <c r="O54" s="63"/>
      <c r="P54" s="70">
        <f>N54*1.02615</f>
        <v>0</v>
      </c>
      <c r="V54" s="8"/>
      <c r="W54" s="63"/>
      <c r="X54" s="75">
        <f>V54/1.02615</f>
        <v>0</v>
      </c>
      <c r="Y54" s="63"/>
      <c r="AD54" s="63"/>
      <c r="AE54" s="63"/>
      <c r="AF54" s="63"/>
      <c r="AG54" s="64" t="s">
        <v>28</v>
      </c>
      <c r="AH54" s="70">
        <f>N54*V54</f>
        <v>0</v>
      </c>
      <c r="AI54" s="70"/>
      <c r="AJ54" s="70">
        <f>P54*X54</f>
        <v>0</v>
      </c>
      <c r="AQ54" s="1"/>
      <c r="AR54" s="5"/>
      <c r="AS54" s="5"/>
      <c r="AT54" s="5"/>
      <c r="AU54" s="10"/>
      <c r="AW54" s="1"/>
      <c r="AX54" s="5"/>
      <c r="AY54" s="5"/>
      <c r="AZ54" s="5"/>
      <c r="BA54" s="14"/>
      <c r="BB54" s="19"/>
      <c r="BD54" s="1"/>
      <c r="BE54" s="5"/>
      <c r="BF54" s="5"/>
      <c r="BG54" s="5"/>
      <c r="BH54" s="13"/>
    </row>
    <row r="55" spans="2:60" x14ac:dyDescent="0.25">
      <c r="B55" s="63"/>
      <c r="C55" s="64"/>
      <c r="D55" s="64"/>
      <c r="E55" s="64"/>
      <c r="F55" s="65"/>
      <c r="J55" s="63"/>
      <c r="K55" s="64"/>
      <c r="L55" s="64"/>
      <c r="M55" s="64"/>
      <c r="N55" s="69"/>
      <c r="O55" s="63"/>
      <c r="P55" s="70"/>
      <c r="V55" s="63"/>
      <c r="W55" s="63"/>
      <c r="X55" s="75"/>
      <c r="Y55" s="63"/>
      <c r="AD55" s="63"/>
      <c r="AE55" s="63"/>
      <c r="AF55" s="63"/>
      <c r="AG55" s="64"/>
      <c r="AH55" s="70"/>
      <c r="AI55" s="70"/>
      <c r="AJ55" s="70"/>
      <c r="AQ55" s="1"/>
      <c r="AR55" s="1"/>
      <c r="AS55" s="1"/>
      <c r="AT55" s="1"/>
      <c r="AU55" s="1"/>
      <c r="AW55" s="1"/>
      <c r="AX55" s="1"/>
      <c r="AY55" s="1"/>
      <c r="AZ55" s="1"/>
      <c r="BA55" s="19"/>
      <c r="BB55" s="19"/>
      <c r="BD55" s="1"/>
      <c r="BE55" s="1"/>
      <c r="BF55" s="1"/>
      <c r="BG55" s="1"/>
      <c r="BH55" s="1"/>
    </row>
    <row r="56" spans="2:60" x14ac:dyDescent="0.25">
      <c r="B56" s="63"/>
      <c r="C56" s="63"/>
      <c r="D56" s="63"/>
      <c r="E56" s="63"/>
      <c r="F56" s="63"/>
      <c r="J56" s="63"/>
      <c r="K56" s="64"/>
      <c r="L56" s="64"/>
      <c r="M56" s="64"/>
      <c r="N56" s="69"/>
      <c r="O56" s="63"/>
      <c r="P56" s="70"/>
      <c r="V56" s="63"/>
      <c r="W56" s="63"/>
      <c r="X56" s="75"/>
      <c r="Y56" s="63"/>
      <c r="AD56" s="63"/>
      <c r="AE56" s="63"/>
      <c r="AF56" s="63"/>
      <c r="AG56" s="64"/>
      <c r="AH56" s="70"/>
      <c r="AI56" s="70"/>
      <c r="AJ56" s="70"/>
      <c r="AQ56" s="1"/>
      <c r="AR56" s="1"/>
      <c r="AS56" s="1"/>
      <c r="AT56" s="30" t="s">
        <v>35</v>
      </c>
      <c r="AU56" s="32">
        <f>SUM(AU47:AU53)</f>
        <v>0</v>
      </c>
      <c r="AV56" s="33"/>
      <c r="AW56" s="6"/>
      <c r="AX56" s="6"/>
      <c r="AY56" s="6"/>
      <c r="AZ56" s="30" t="s">
        <v>35</v>
      </c>
      <c r="BA56" s="34">
        <f>SUM(BA47:BA53)</f>
        <v>0</v>
      </c>
      <c r="BB56" s="34">
        <f>SUM(BB47:BB53)</f>
        <v>0</v>
      </c>
      <c r="BC56" s="33"/>
      <c r="BD56" s="6"/>
      <c r="BE56" s="6"/>
      <c r="BF56" s="6"/>
      <c r="BG56" s="30" t="s">
        <v>35</v>
      </c>
      <c r="BH56" s="32">
        <f>SUM(BH47:BH53)</f>
        <v>0</v>
      </c>
    </row>
    <row r="57" spans="2:60" s="33" customFormat="1" x14ac:dyDescent="0.25">
      <c r="B57" s="62"/>
      <c r="C57" s="62"/>
      <c r="D57" s="62"/>
      <c r="E57" s="66" t="s">
        <v>35</v>
      </c>
      <c r="F57" s="67"/>
      <c r="J57" s="62"/>
      <c r="K57" s="71"/>
      <c r="L57" s="71"/>
      <c r="M57" s="66" t="s">
        <v>35</v>
      </c>
      <c r="N57" s="67">
        <f t="shared" ref="N57" si="0">SUM(N48:N54)</f>
        <v>0</v>
      </c>
      <c r="O57" s="62"/>
      <c r="P57" s="67">
        <f>SUM(P48:P54)</f>
        <v>0</v>
      </c>
      <c r="V57" s="62"/>
      <c r="W57" s="62"/>
      <c r="X57" s="76"/>
      <c r="Y57" s="62"/>
      <c r="AD57" s="62"/>
      <c r="AE57" s="62"/>
      <c r="AF57" s="62"/>
      <c r="AG57" s="66" t="s">
        <v>35</v>
      </c>
      <c r="AH57" s="77">
        <f>SUM(AH48:AH54)</f>
        <v>0</v>
      </c>
      <c r="AI57" s="77"/>
      <c r="AJ57" s="77">
        <f>SUM(AJ48:AJ54)</f>
        <v>0</v>
      </c>
      <c r="AQ57" s="6"/>
      <c r="AR57" s="6"/>
      <c r="AS57" s="6"/>
      <c r="AT57" s="6"/>
      <c r="AU57" s="6"/>
      <c r="AW57" s="6"/>
      <c r="AX57" s="6"/>
      <c r="AY57" s="6"/>
      <c r="AZ57" s="6"/>
      <c r="BA57" s="34"/>
      <c r="BB57" s="34"/>
      <c r="BD57" s="6"/>
      <c r="BE57" s="6"/>
      <c r="BF57" s="6"/>
      <c r="BG57" s="6"/>
      <c r="BH57" s="6"/>
    </row>
    <row r="58" spans="2:60" x14ac:dyDescent="0.25">
      <c r="B58" s="63"/>
      <c r="C58" s="63"/>
      <c r="D58" s="63"/>
      <c r="E58" s="63"/>
      <c r="F58" s="63"/>
      <c r="J58" s="63"/>
      <c r="K58" s="63"/>
      <c r="L58" s="63"/>
      <c r="M58" s="63"/>
      <c r="N58" s="63"/>
      <c r="O58" s="63"/>
      <c r="P58" s="63"/>
      <c r="V58" s="63"/>
      <c r="W58" s="63"/>
      <c r="X58" s="63"/>
      <c r="Y58" s="63"/>
      <c r="AD58" s="63"/>
      <c r="AE58" s="63"/>
      <c r="AF58" s="63"/>
      <c r="AG58" s="63"/>
      <c r="AH58" s="63"/>
      <c r="AI58" s="63"/>
      <c r="AJ58" s="63"/>
      <c r="BA58" s="31"/>
      <c r="BB58" s="31"/>
    </row>
    <row r="59" spans="2:60" x14ac:dyDescent="0.25">
      <c r="BA59" s="31"/>
      <c r="BB59" s="31"/>
    </row>
    <row r="60" spans="2:60" x14ac:dyDescent="0.25">
      <c r="AQ60" s="6" t="s">
        <v>47</v>
      </c>
      <c r="AR60" s="6"/>
      <c r="AS60" s="1"/>
      <c r="AT60" s="1"/>
      <c r="AU60" s="1"/>
      <c r="AW60" s="6" t="s">
        <v>50</v>
      </c>
      <c r="AX60" s="6"/>
      <c r="AY60" s="1"/>
      <c r="AZ60" s="1"/>
      <c r="BA60" s="1"/>
      <c r="BB60" s="1"/>
      <c r="BD60" s="6" t="s">
        <v>51</v>
      </c>
      <c r="BE60" s="6"/>
      <c r="BF60" s="1"/>
      <c r="BG60" s="1"/>
      <c r="BH60" s="1"/>
    </row>
    <row r="61" spans="2:60" x14ac:dyDescent="0.25">
      <c r="B61" s="119" t="s">
        <v>52</v>
      </c>
      <c r="C61" s="40"/>
      <c r="D61" s="40"/>
      <c r="E61" s="40"/>
      <c r="F61" s="40"/>
      <c r="G61" s="40"/>
      <c r="H61" s="40"/>
      <c r="I61" s="33"/>
      <c r="J61" s="119" t="s">
        <v>67</v>
      </c>
      <c r="K61" s="40"/>
      <c r="L61" s="40"/>
      <c r="M61" s="40"/>
      <c r="N61" s="40"/>
      <c r="O61" s="40"/>
      <c r="P61" s="40"/>
      <c r="Q61" s="33"/>
      <c r="R61" s="119" t="s">
        <v>78</v>
      </c>
      <c r="S61" s="40"/>
      <c r="T61" s="40"/>
      <c r="U61" s="33"/>
      <c r="V61" s="119" t="s">
        <v>97</v>
      </c>
      <c r="W61" s="40"/>
      <c r="X61" s="41"/>
      <c r="AQ61" s="6"/>
      <c r="AR61" s="6"/>
      <c r="AS61" s="1"/>
      <c r="AT61" s="1"/>
      <c r="AU61" s="1"/>
      <c r="AW61" s="6"/>
      <c r="AX61" s="6"/>
      <c r="AY61" s="1"/>
      <c r="AZ61" s="1"/>
      <c r="BA61" s="1"/>
      <c r="BB61" s="1"/>
      <c r="BD61" s="6"/>
      <c r="BE61" s="6"/>
      <c r="BF61" s="1"/>
      <c r="BG61" s="1"/>
      <c r="BH61" s="1"/>
    </row>
    <row r="62" spans="2:60" x14ac:dyDescent="0.25">
      <c r="B62" s="41"/>
      <c r="C62" s="40"/>
      <c r="D62" s="41"/>
      <c r="E62" s="41"/>
      <c r="F62" s="43" t="s">
        <v>53</v>
      </c>
      <c r="G62" s="44"/>
      <c r="H62" s="43" t="s">
        <v>57</v>
      </c>
      <c r="J62" s="41"/>
      <c r="K62" s="41"/>
      <c r="L62" s="41"/>
      <c r="M62" s="41"/>
      <c r="N62" s="43" t="s">
        <v>53</v>
      </c>
      <c r="O62" s="41"/>
      <c r="P62" s="43" t="s">
        <v>71</v>
      </c>
      <c r="R62" s="41"/>
      <c r="S62" s="41"/>
      <c r="T62" s="47" t="s">
        <v>68</v>
      </c>
      <c r="V62" s="41"/>
      <c r="W62" s="41"/>
      <c r="X62" s="47" t="s">
        <v>70</v>
      </c>
      <c r="AQ62" s="1"/>
      <c r="AR62" s="1"/>
      <c r="AS62" s="1"/>
      <c r="AT62" s="1"/>
      <c r="AU62" s="1"/>
      <c r="AW62" s="1"/>
      <c r="AX62" s="1"/>
      <c r="AY62" s="1"/>
      <c r="AZ62" s="1"/>
      <c r="BA62" s="16" t="s">
        <v>39</v>
      </c>
      <c r="BB62" s="16" t="s">
        <v>7</v>
      </c>
      <c r="BD62" s="1"/>
      <c r="BE62" s="1"/>
      <c r="BF62" s="1"/>
      <c r="BG62" s="1"/>
      <c r="BH62" s="18" t="s">
        <v>33</v>
      </c>
    </row>
    <row r="63" spans="2:60" x14ac:dyDescent="0.25">
      <c r="B63" s="41"/>
      <c r="C63" s="40"/>
      <c r="D63" s="42" t="s">
        <v>54</v>
      </c>
      <c r="E63" s="42"/>
      <c r="F63" s="8"/>
      <c r="G63" s="46"/>
      <c r="H63" s="46">
        <f>F63/1.02615</f>
        <v>0</v>
      </c>
      <c r="J63" s="41"/>
      <c r="K63" s="41"/>
      <c r="L63" s="41"/>
      <c r="M63" s="42" t="s">
        <v>54</v>
      </c>
      <c r="N63" s="45">
        <f>F63*(N$57)</f>
        <v>0</v>
      </c>
      <c r="O63" s="41"/>
      <c r="P63" s="45">
        <f>H63*(P$57)</f>
        <v>0</v>
      </c>
      <c r="R63" s="41"/>
      <c r="S63" s="42" t="s">
        <v>54</v>
      </c>
      <c r="T63" s="8"/>
      <c r="V63" s="41"/>
      <c r="W63" s="42" t="s">
        <v>54</v>
      </c>
      <c r="X63" s="46">
        <f>T63*N63</f>
        <v>0</v>
      </c>
      <c r="AQ63" s="1"/>
      <c r="AR63" s="5"/>
      <c r="AS63" s="5"/>
      <c r="AT63" s="5" t="s">
        <v>14</v>
      </c>
      <c r="AU63" s="13">
        <f>AU47+AU32+AU17</f>
        <v>0</v>
      </c>
      <c r="AW63" s="1"/>
      <c r="AX63" s="5"/>
      <c r="AY63" s="5"/>
      <c r="AZ63" s="5" t="s">
        <v>14</v>
      </c>
      <c r="BA63" s="14">
        <f>AU63*F5/1000</f>
        <v>0</v>
      </c>
      <c r="BB63" s="19">
        <f>BA63*1.02615</f>
        <v>0</v>
      </c>
      <c r="BD63" s="1"/>
      <c r="BE63" s="5"/>
      <c r="BF63" s="5"/>
      <c r="BG63" s="5" t="s">
        <v>36</v>
      </c>
      <c r="BH63" s="13">
        <f>BH47+BH32+BH17</f>
        <v>0</v>
      </c>
    </row>
    <row r="64" spans="2:60" x14ac:dyDescent="0.25">
      <c r="B64" s="41"/>
      <c r="C64" s="40"/>
      <c r="D64" s="42"/>
      <c r="E64" s="42"/>
      <c r="F64" s="42"/>
      <c r="G64" s="42"/>
      <c r="H64" s="42"/>
      <c r="J64" s="41"/>
      <c r="K64" s="41"/>
      <c r="L64" s="41"/>
      <c r="M64" s="42"/>
      <c r="N64" s="41"/>
      <c r="O64" s="41"/>
      <c r="P64" s="41"/>
      <c r="R64" s="41"/>
      <c r="S64" s="41"/>
      <c r="T64" s="46"/>
      <c r="V64" s="41"/>
      <c r="W64" s="41"/>
      <c r="X64" s="46"/>
      <c r="AQ64" s="1"/>
      <c r="AR64" s="5"/>
      <c r="AS64" s="5"/>
      <c r="AT64" s="5"/>
      <c r="AU64" s="1"/>
      <c r="AW64" s="1"/>
      <c r="AX64" s="5"/>
      <c r="AY64" s="5"/>
      <c r="AZ64" s="5"/>
      <c r="BA64" s="19"/>
      <c r="BB64" s="19"/>
      <c r="BD64" s="1"/>
      <c r="BE64" s="5"/>
      <c r="BF64" s="5"/>
      <c r="BG64" s="5"/>
      <c r="BH64" s="1"/>
    </row>
    <row r="65" spans="2:60" x14ac:dyDescent="0.25">
      <c r="B65" s="41"/>
      <c r="C65" s="40"/>
      <c r="D65" s="42"/>
      <c r="E65" s="42"/>
      <c r="F65" s="45"/>
      <c r="G65" s="46"/>
      <c r="H65" s="46"/>
      <c r="J65" s="41"/>
      <c r="K65" s="41"/>
      <c r="L65" s="41"/>
      <c r="M65" s="42"/>
      <c r="N65" s="45"/>
      <c r="O65" s="41"/>
      <c r="P65" s="45"/>
      <c r="R65" s="41"/>
      <c r="S65" s="41"/>
      <c r="T65" s="46"/>
      <c r="V65" s="41"/>
      <c r="W65" s="41"/>
      <c r="X65" s="46"/>
      <c r="AQ65" s="1"/>
      <c r="AR65" s="5"/>
      <c r="AS65" s="5"/>
      <c r="AT65" s="5"/>
      <c r="AU65" s="1"/>
      <c r="AW65" s="1"/>
      <c r="AX65" s="5"/>
      <c r="AY65" s="5"/>
      <c r="AZ65" s="5"/>
      <c r="BA65" s="19"/>
      <c r="BB65" s="19"/>
      <c r="BD65" s="1"/>
      <c r="BE65" s="5"/>
      <c r="BF65" s="5"/>
      <c r="BG65" s="5"/>
      <c r="BH65" s="1"/>
    </row>
    <row r="66" spans="2:60" x14ac:dyDescent="0.25">
      <c r="B66" s="41"/>
      <c r="C66" s="40"/>
      <c r="D66" s="42" t="s">
        <v>55</v>
      </c>
      <c r="E66" s="42"/>
      <c r="F66" s="8"/>
      <c r="G66" s="46"/>
      <c r="H66" s="46">
        <f>F66/1.02615</f>
        <v>0</v>
      </c>
      <c r="J66" s="41"/>
      <c r="K66" s="41"/>
      <c r="L66" s="41"/>
      <c r="M66" s="42" t="s">
        <v>55</v>
      </c>
      <c r="N66" s="45">
        <f>F66*(N$57)</f>
        <v>0</v>
      </c>
      <c r="O66" s="41"/>
      <c r="P66" s="45">
        <f>H66*(P$57)</f>
        <v>0</v>
      </c>
      <c r="R66" s="41"/>
      <c r="S66" s="42" t="s">
        <v>55</v>
      </c>
      <c r="T66" s="8"/>
      <c r="V66" s="41"/>
      <c r="W66" s="42" t="s">
        <v>55</v>
      </c>
      <c r="X66" s="46">
        <f>T66*N66</f>
        <v>0</v>
      </c>
      <c r="AQ66" s="1"/>
      <c r="AR66" s="5"/>
      <c r="AS66" s="5"/>
      <c r="AT66" s="5" t="s">
        <v>15</v>
      </c>
      <c r="AU66" s="13">
        <f>AU50+AU35+AU20</f>
        <v>0</v>
      </c>
      <c r="AW66" s="1"/>
      <c r="AX66" s="5"/>
      <c r="AY66" s="5"/>
      <c r="AZ66" s="5" t="s">
        <v>15</v>
      </c>
      <c r="BA66" s="14">
        <f>AU66*F8/1000</f>
        <v>0</v>
      </c>
      <c r="BB66" s="19">
        <f>BA66*1.02615</f>
        <v>0</v>
      </c>
      <c r="BD66" s="1"/>
      <c r="BE66" s="5"/>
      <c r="BF66" s="5"/>
      <c r="BG66" s="5" t="s">
        <v>37</v>
      </c>
      <c r="BH66" s="13">
        <f>BH50+BH35+BH20</f>
        <v>0</v>
      </c>
    </row>
    <row r="67" spans="2:60" x14ac:dyDescent="0.25">
      <c r="B67" s="41"/>
      <c r="C67" s="40"/>
      <c r="D67" s="42"/>
      <c r="E67" s="42"/>
      <c r="F67" s="42"/>
      <c r="G67" s="42"/>
      <c r="H67" s="42"/>
      <c r="J67" s="41"/>
      <c r="K67" s="41"/>
      <c r="L67" s="41"/>
      <c r="M67" s="41"/>
      <c r="N67" s="41"/>
      <c r="O67" s="41"/>
      <c r="P67" s="41"/>
      <c r="R67" s="41"/>
      <c r="S67" s="41"/>
      <c r="T67" s="46"/>
      <c r="V67" s="41"/>
      <c r="W67" s="41"/>
      <c r="X67" s="46"/>
      <c r="AQ67" s="1"/>
      <c r="AR67" s="1"/>
      <c r="AS67" s="1"/>
      <c r="AT67" s="1"/>
      <c r="AU67" s="1"/>
      <c r="AW67" s="1"/>
      <c r="AX67" s="1"/>
      <c r="AY67" s="1"/>
      <c r="AZ67" s="1"/>
      <c r="BA67" s="19"/>
      <c r="BB67" s="19"/>
      <c r="BD67" s="1"/>
      <c r="BE67" s="1"/>
      <c r="BF67" s="1"/>
      <c r="BG67" s="1"/>
      <c r="BH67" s="1"/>
    </row>
    <row r="68" spans="2:60" x14ac:dyDescent="0.25">
      <c r="B68" s="41"/>
      <c r="C68" s="40"/>
      <c r="D68" s="42"/>
      <c r="E68" s="42"/>
      <c r="F68" s="45"/>
      <c r="G68" s="46"/>
      <c r="H68" s="46"/>
      <c r="J68" s="41"/>
      <c r="K68" s="41"/>
      <c r="L68" s="41"/>
      <c r="M68" s="42"/>
      <c r="N68" s="45"/>
      <c r="O68" s="41"/>
      <c r="P68" s="45"/>
      <c r="R68" s="41"/>
      <c r="S68" s="41"/>
      <c r="T68" s="46"/>
      <c r="V68" s="41"/>
      <c r="W68" s="41"/>
      <c r="X68" s="46"/>
      <c r="AQ68" s="1"/>
      <c r="AR68" s="1"/>
      <c r="AS68" s="1"/>
      <c r="AT68" s="1"/>
      <c r="AU68" s="1"/>
      <c r="AW68" s="1"/>
      <c r="AX68" s="1"/>
      <c r="AY68" s="1"/>
      <c r="AZ68" s="1"/>
      <c r="BA68" s="14"/>
      <c r="BB68" s="19"/>
      <c r="BD68" s="1"/>
      <c r="BE68" s="1"/>
      <c r="BF68" s="1"/>
      <c r="BG68" s="1"/>
      <c r="BH68" s="1"/>
    </row>
    <row r="69" spans="2:60" x14ac:dyDescent="0.25">
      <c r="B69" s="41"/>
      <c r="C69" s="40"/>
      <c r="D69" s="42" t="s">
        <v>56</v>
      </c>
      <c r="E69" s="41"/>
      <c r="F69" s="8"/>
      <c r="G69" s="46"/>
      <c r="H69" s="46">
        <f>F69/1.02615</f>
        <v>0</v>
      </c>
      <c r="J69" s="41"/>
      <c r="K69" s="41"/>
      <c r="L69" s="41"/>
      <c r="M69" s="42" t="s">
        <v>56</v>
      </c>
      <c r="N69" s="45">
        <f>F69*(N$57)</f>
        <v>0</v>
      </c>
      <c r="O69" s="41"/>
      <c r="P69" s="45">
        <f>H69*(P$57)</f>
        <v>0</v>
      </c>
      <c r="R69" s="41"/>
      <c r="S69" s="42" t="s">
        <v>56</v>
      </c>
      <c r="T69" s="8"/>
      <c r="V69" s="41"/>
      <c r="W69" s="42" t="s">
        <v>56</v>
      </c>
      <c r="X69" s="46">
        <f>T69*N69</f>
        <v>0</v>
      </c>
      <c r="AQ69" s="1"/>
      <c r="AR69" s="5"/>
      <c r="AS69" s="5"/>
      <c r="AT69" s="5" t="s">
        <v>16</v>
      </c>
      <c r="AU69" s="13">
        <f>AU53+AU38+AU23</f>
        <v>0</v>
      </c>
      <c r="AW69" s="1"/>
      <c r="AX69" s="5"/>
      <c r="AY69" s="5"/>
      <c r="AZ69" s="5" t="s">
        <v>16</v>
      </c>
      <c r="BA69" s="14">
        <f>AU69*F11/1000</f>
        <v>0</v>
      </c>
      <c r="BB69" s="19">
        <f>BA69*1.02615</f>
        <v>0</v>
      </c>
      <c r="BD69" s="1"/>
      <c r="BE69" s="5"/>
      <c r="BF69" s="5"/>
      <c r="BG69" s="5" t="s">
        <v>38</v>
      </c>
      <c r="BH69" s="13">
        <f>BH53+BH38+BH23</f>
        <v>0</v>
      </c>
    </row>
    <row r="70" spans="2:60" x14ac:dyDescent="0.25">
      <c r="B70" s="41"/>
      <c r="C70" s="41"/>
      <c r="D70" s="41"/>
      <c r="E70" s="41"/>
      <c r="F70" s="41"/>
      <c r="G70" s="41"/>
      <c r="H70" s="41"/>
      <c r="J70" s="41"/>
      <c r="K70" s="41"/>
      <c r="L70" s="41"/>
      <c r="M70" s="41"/>
      <c r="N70" s="41"/>
      <c r="O70" s="41"/>
      <c r="P70" s="41"/>
      <c r="R70" s="41"/>
      <c r="S70" s="41"/>
      <c r="T70" s="46"/>
      <c r="V70" s="41"/>
      <c r="W70" s="41"/>
      <c r="X70" s="46"/>
      <c r="AQ70" s="1"/>
      <c r="AR70" s="5"/>
      <c r="AS70" s="5"/>
      <c r="AT70" s="5"/>
      <c r="AU70" s="13"/>
      <c r="AW70" s="1"/>
      <c r="AX70" s="5"/>
      <c r="AY70" s="5"/>
      <c r="AZ70" s="5"/>
      <c r="BA70" s="14"/>
      <c r="BB70" s="19"/>
      <c r="BD70" s="1"/>
      <c r="BE70" s="5"/>
      <c r="BF70" s="5"/>
      <c r="BG70" s="5"/>
      <c r="BH70" s="13"/>
    </row>
    <row r="71" spans="2:60" x14ac:dyDescent="0.25">
      <c r="B71" s="41"/>
      <c r="C71" s="41"/>
      <c r="D71" s="41"/>
      <c r="E71" s="41"/>
      <c r="F71" s="41"/>
      <c r="G71" s="41"/>
      <c r="H71" s="41"/>
      <c r="J71" s="41"/>
      <c r="K71" s="41"/>
      <c r="L71" s="41"/>
      <c r="M71" s="41"/>
      <c r="N71" s="41"/>
      <c r="O71" s="41"/>
      <c r="P71" s="41"/>
      <c r="R71" s="41"/>
      <c r="S71" s="41"/>
      <c r="T71" s="46"/>
      <c r="V71" s="41"/>
      <c r="W71" s="48"/>
      <c r="X71" s="49"/>
      <c r="AQ71" s="1"/>
      <c r="AR71" s="5"/>
      <c r="AS71" s="5"/>
      <c r="AT71" s="5"/>
      <c r="AU71" s="13"/>
      <c r="AW71" s="1"/>
      <c r="AX71" s="1"/>
      <c r="AY71" s="1"/>
      <c r="AZ71" s="1"/>
      <c r="BA71" s="19"/>
      <c r="BB71" s="19"/>
      <c r="BD71" s="1"/>
      <c r="BE71" s="5"/>
      <c r="BF71" s="5"/>
      <c r="BG71" s="1"/>
      <c r="BH71" s="13"/>
    </row>
    <row r="72" spans="2:60" x14ac:dyDescent="0.25">
      <c r="B72" s="41"/>
      <c r="C72" s="40"/>
      <c r="D72" s="41"/>
      <c r="E72" s="41"/>
      <c r="F72" s="41"/>
      <c r="G72" s="41"/>
      <c r="H72" s="41"/>
      <c r="J72" s="41"/>
      <c r="K72" s="41"/>
      <c r="L72" s="41"/>
      <c r="M72" s="41"/>
      <c r="N72" s="41"/>
      <c r="O72" s="41"/>
      <c r="P72" s="41"/>
      <c r="R72" s="41"/>
      <c r="S72" s="41"/>
      <c r="T72" s="46"/>
      <c r="V72" s="41"/>
      <c r="W72" s="43" t="s">
        <v>35</v>
      </c>
      <c r="X72" s="50">
        <f>SUM(X63:X69)</f>
        <v>0</v>
      </c>
      <c r="AQ72" s="1"/>
      <c r="AR72" s="5"/>
      <c r="AS72" s="5"/>
      <c r="AT72" s="30" t="s">
        <v>35</v>
      </c>
      <c r="AU72" s="32">
        <f>SUM(AU63:AU69)</f>
        <v>0</v>
      </c>
      <c r="AV72" s="33"/>
      <c r="AW72" s="6"/>
      <c r="AX72" s="6"/>
      <c r="AY72" s="6"/>
      <c r="AZ72" s="30" t="s">
        <v>35</v>
      </c>
      <c r="BA72" s="34">
        <f>SUM(BA63:BA69)</f>
        <v>0</v>
      </c>
      <c r="BB72" s="34">
        <f>SUM(BB63:BB69)</f>
        <v>0</v>
      </c>
      <c r="BC72" s="33"/>
      <c r="BD72" s="6"/>
      <c r="BE72" s="39"/>
      <c r="BF72" s="39"/>
      <c r="BG72" s="30" t="s">
        <v>35</v>
      </c>
      <c r="BH72" s="32">
        <f>SUM(BH63:BH69)</f>
        <v>0</v>
      </c>
    </row>
    <row r="73" spans="2:60" s="33" customFormat="1" x14ac:dyDescent="0.25">
      <c r="B73" s="41"/>
      <c r="C73" s="41"/>
      <c r="D73" s="41"/>
      <c r="E73" s="41"/>
      <c r="F73" s="41"/>
      <c r="G73" s="41"/>
      <c r="H73" s="41"/>
      <c r="I73" s="3"/>
      <c r="J73" s="41"/>
      <c r="K73" s="41"/>
      <c r="L73" s="41"/>
      <c r="M73" s="41"/>
      <c r="N73" s="41"/>
      <c r="O73" s="41"/>
      <c r="P73" s="41"/>
      <c r="Q73" s="3"/>
      <c r="R73" s="41"/>
      <c r="S73" s="41"/>
      <c r="T73" s="41"/>
      <c r="U73" s="3"/>
      <c r="V73" s="41"/>
      <c r="W73" s="41"/>
      <c r="X73" s="41"/>
      <c r="AQ73" s="6"/>
      <c r="AR73" s="6"/>
      <c r="AS73" s="6"/>
      <c r="AT73" s="6"/>
      <c r="AU73" s="6"/>
      <c r="AW73" s="6"/>
      <c r="AX73" s="6"/>
      <c r="AY73" s="6"/>
      <c r="AZ73" s="6"/>
      <c r="BA73" s="6"/>
      <c r="BB73" s="6"/>
      <c r="BD73" s="6"/>
      <c r="BE73" s="6"/>
      <c r="BF73" s="6"/>
      <c r="BG73" s="6"/>
      <c r="BH73" s="6"/>
    </row>
    <row r="77" spans="2:60" x14ac:dyDescent="0.25">
      <c r="B77" s="118" t="s">
        <v>25</v>
      </c>
      <c r="C77" s="20"/>
      <c r="D77" s="20"/>
      <c r="E77" s="20"/>
      <c r="F77" s="20"/>
      <c r="G77" s="20"/>
      <c r="H77" s="20"/>
      <c r="I77" s="33"/>
      <c r="J77" s="118" t="s">
        <v>30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33"/>
      <c r="V77" s="118" t="s">
        <v>40</v>
      </c>
      <c r="W77" s="21"/>
      <c r="X77" s="21"/>
      <c r="Y77" s="21"/>
      <c r="Z77" s="21"/>
      <c r="AA77" s="21"/>
      <c r="AB77" s="21"/>
      <c r="AD77" s="20" t="s">
        <v>96</v>
      </c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2:60" x14ac:dyDescent="0.25">
      <c r="B78" s="20"/>
      <c r="C78" s="20"/>
      <c r="D78" s="21"/>
      <c r="E78" s="20"/>
      <c r="F78" s="121" t="s">
        <v>41</v>
      </c>
      <c r="G78" s="24"/>
      <c r="H78" s="121" t="s">
        <v>42</v>
      </c>
      <c r="J78" s="20"/>
      <c r="K78" s="20"/>
      <c r="L78" s="21"/>
      <c r="M78" s="21"/>
      <c r="N78" s="24" t="s">
        <v>41</v>
      </c>
      <c r="O78" s="21"/>
      <c r="P78" s="24" t="s">
        <v>42</v>
      </c>
      <c r="Q78" s="21"/>
      <c r="R78" s="24" t="s">
        <v>41</v>
      </c>
      <c r="S78" s="21"/>
      <c r="T78" s="24" t="s">
        <v>42</v>
      </c>
      <c r="V78" s="24" t="s">
        <v>41</v>
      </c>
      <c r="W78" s="24"/>
      <c r="X78" s="24" t="s">
        <v>42</v>
      </c>
      <c r="Y78" s="21"/>
      <c r="Z78" s="24" t="s">
        <v>41</v>
      </c>
      <c r="AA78" s="24"/>
      <c r="AB78" s="24" t="s">
        <v>42</v>
      </c>
      <c r="AD78" s="20"/>
      <c r="AE78" s="21"/>
      <c r="AF78" s="21"/>
      <c r="AG78" s="21"/>
      <c r="AH78" s="24" t="s">
        <v>41</v>
      </c>
      <c r="AI78" s="24"/>
      <c r="AJ78" s="24" t="s">
        <v>42</v>
      </c>
      <c r="AK78" s="21"/>
      <c r="AL78" s="24" t="s">
        <v>35</v>
      </c>
      <c r="AM78" s="21"/>
      <c r="AN78" s="24" t="s">
        <v>41</v>
      </c>
      <c r="AO78" s="24"/>
      <c r="AP78" s="24" t="s">
        <v>42</v>
      </c>
      <c r="AQ78" s="24"/>
      <c r="AR78" s="24" t="s">
        <v>35</v>
      </c>
    </row>
    <row r="79" spans="2:60" x14ac:dyDescent="0.25">
      <c r="B79" s="21"/>
      <c r="C79" s="21"/>
      <c r="D79" s="21"/>
      <c r="E79" s="21"/>
      <c r="F79" s="120"/>
      <c r="G79" s="24"/>
      <c r="H79" s="120"/>
      <c r="J79" s="21"/>
      <c r="K79" s="21"/>
      <c r="L79" s="21"/>
      <c r="M79" s="21"/>
      <c r="N79" s="24" t="s">
        <v>11</v>
      </c>
      <c r="O79" s="21"/>
      <c r="P79" s="24" t="s">
        <v>11</v>
      </c>
      <c r="Q79" s="21"/>
      <c r="R79" s="24" t="s">
        <v>12</v>
      </c>
      <c r="S79" s="21"/>
      <c r="T79" s="24" t="s">
        <v>12</v>
      </c>
      <c r="V79" s="28" t="s">
        <v>32</v>
      </c>
      <c r="W79" s="29"/>
      <c r="X79" s="28" t="s">
        <v>32</v>
      </c>
      <c r="Y79" s="29"/>
      <c r="Z79" s="28" t="s">
        <v>31</v>
      </c>
      <c r="AA79" s="29"/>
      <c r="AB79" s="28" t="s">
        <v>31</v>
      </c>
      <c r="AD79" s="21"/>
      <c r="AE79" s="21"/>
      <c r="AF79" s="21"/>
      <c r="AG79" s="21"/>
      <c r="AH79" s="28" t="s">
        <v>58</v>
      </c>
      <c r="AI79" s="29"/>
      <c r="AJ79" s="28" t="s">
        <v>58</v>
      </c>
      <c r="AK79" s="29"/>
      <c r="AL79" s="28" t="s">
        <v>58</v>
      </c>
      <c r="AM79" s="21"/>
      <c r="AN79" s="28" t="s">
        <v>59</v>
      </c>
      <c r="AO79" s="29"/>
      <c r="AP79" s="28" t="s">
        <v>59</v>
      </c>
      <c r="AQ79" s="28"/>
      <c r="AR79" s="28" t="s">
        <v>59</v>
      </c>
    </row>
    <row r="80" spans="2:60" x14ac:dyDescent="0.25">
      <c r="B80" s="21"/>
      <c r="C80" s="22"/>
      <c r="D80" s="22"/>
      <c r="E80" s="22" t="s">
        <v>14</v>
      </c>
      <c r="F80" s="17"/>
      <c r="G80" s="21"/>
      <c r="H80" s="17"/>
      <c r="J80" s="21"/>
      <c r="K80" s="22"/>
      <c r="L80" s="22"/>
      <c r="M80" s="22" t="s">
        <v>26</v>
      </c>
      <c r="N80" s="26">
        <f>F80*F5/1000</f>
        <v>0</v>
      </c>
      <c r="O80" s="21"/>
      <c r="P80" s="26">
        <f>H80*F5/1000</f>
        <v>0</v>
      </c>
      <c r="Q80" s="21"/>
      <c r="R80" s="26">
        <f>N80*1.02615</f>
        <v>0</v>
      </c>
      <c r="S80" s="21"/>
      <c r="T80" s="26">
        <f>P80*1.02615</f>
        <v>0</v>
      </c>
      <c r="V80" s="8"/>
      <c r="W80" s="21"/>
      <c r="X80" s="8"/>
      <c r="Y80" s="21"/>
      <c r="Z80" s="27">
        <f>V80/1.02615</f>
        <v>0</v>
      </c>
      <c r="AA80" s="21"/>
      <c r="AB80" s="27">
        <f>X80/1.02615</f>
        <v>0</v>
      </c>
      <c r="AD80" s="21"/>
      <c r="AE80" s="21"/>
      <c r="AF80" s="21"/>
      <c r="AG80" s="22" t="s">
        <v>26</v>
      </c>
      <c r="AH80" s="26">
        <f>N80*V80</f>
        <v>0</v>
      </c>
      <c r="AI80" s="26"/>
      <c r="AJ80" s="26">
        <f>P80*X80</f>
        <v>0</v>
      </c>
      <c r="AK80" s="21"/>
      <c r="AL80" s="26">
        <f>AH80+AJ80</f>
        <v>0</v>
      </c>
      <c r="AM80" s="21"/>
      <c r="AN80" s="26">
        <f>R80*Z80</f>
        <v>0</v>
      </c>
      <c r="AO80" s="21"/>
      <c r="AP80" s="26">
        <f>T80*AB80</f>
        <v>0</v>
      </c>
      <c r="AQ80" s="26"/>
      <c r="AR80" s="26">
        <f>AN80+AP80</f>
        <v>0</v>
      </c>
    </row>
    <row r="81" spans="2:44" x14ac:dyDescent="0.25">
      <c r="B81" s="21"/>
      <c r="C81" s="22"/>
      <c r="D81" s="22"/>
      <c r="E81" s="22"/>
      <c r="F81" s="21"/>
      <c r="G81" s="21"/>
      <c r="H81" s="21"/>
      <c r="J81" s="21"/>
      <c r="K81" s="22"/>
      <c r="L81" s="22"/>
      <c r="M81" s="22"/>
      <c r="N81" s="26"/>
      <c r="O81" s="21"/>
      <c r="P81" s="26"/>
      <c r="Q81" s="21"/>
      <c r="R81" s="26"/>
      <c r="S81" s="21"/>
      <c r="T81" s="26"/>
      <c r="V81" s="26"/>
      <c r="W81" s="21"/>
      <c r="X81" s="26"/>
      <c r="Y81" s="21"/>
      <c r="Z81" s="21"/>
      <c r="AA81" s="21"/>
      <c r="AB81" s="21"/>
      <c r="AD81" s="21"/>
      <c r="AE81" s="21"/>
      <c r="AF81" s="21"/>
      <c r="AG81" s="22"/>
      <c r="AH81" s="26"/>
      <c r="AI81" s="26"/>
      <c r="AJ81" s="26"/>
      <c r="AK81" s="21"/>
      <c r="AL81" s="26"/>
      <c r="AM81" s="21"/>
      <c r="AN81" s="26"/>
      <c r="AO81" s="21"/>
      <c r="AP81" s="26"/>
      <c r="AQ81" s="26"/>
      <c r="AR81" s="26"/>
    </row>
    <row r="82" spans="2:44" x14ac:dyDescent="0.25">
      <c r="B82" s="21"/>
      <c r="C82" s="22"/>
      <c r="D82" s="22"/>
      <c r="E82" s="22"/>
      <c r="F82" s="21"/>
      <c r="G82" s="21"/>
      <c r="H82" s="21"/>
      <c r="J82" s="21"/>
      <c r="K82" s="22"/>
      <c r="L82" s="22"/>
      <c r="M82" s="22"/>
      <c r="N82" s="26"/>
      <c r="O82" s="21"/>
      <c r="P82" s="26"/>
      <c r="Q82" s="21"/>
      <c r="R82" s="26"/>
      <c r="S82" s="21"/>
      <c r="T82" s="26"/>
      <c r="V82" s="26"/>
      <c r="W82" s="21"/>
      <c r="X82" s="26"/>
      <c r="Y82" s="21"/>
      <c r="Z82" s="21"/>
      <c r="AA82" s="21"/>
      <c r="AB82" s="21"/>
      <c r="AD82" s="21"/>
      <c r="AE82" s="21"/>
      <c r="AF82" s="21"/>
      <c r="AG82" s="22"/>
      <c r="AH82" s="26"/>
      <c r="AI82" s="26"/>
      <c r="AJ82" s="26"/>
      <c r="AK82" s="21"/>
      <c r="AL82" s="26"/>
      <c r="AM82" s="21"/>
      <c r="AN82" s="26"/>
      <c r="AO82" s="21"/>
      <c r="AP82" s="26"/>
      <c r="AQ82" s="26"/>
      <c r="AR82" s="26"/>
    </row>
    <row r="83" spans="2:44" x14ac:dyDescent="0.25">
      <c r="B83" s="21"/>
      <c r="C83" s="22"/>
      <c r="D83" s="22"/>
      <c r="E83" s="22" t="s">
        <v>15</v>
      </c>
      <c r="F83" s="17"/>
      <c r="G83" s="21"/>
      <c r="H83" s="17"/>
      <c r="J83" s="21"/>
      <c r="K83" s="22"/>
      <c r="L83" s="22"/>
      <c r="M83" s="22" t="s">
        <v>27</v>
      </c>
      <c r="N83" s="26">
        <f>F83*F8/1000</f>
        <v>0</v>
      </c>
      <c r="O83" s="21"/>
      <c r="P83" s="26">
        <f>H83*F8/1000</f>
        <v>0</v>
      </c>
      <c r="Q83" s="21"/>
      <c r="R83" s="26">
        <f>N83*1.02615</f>
        <v>0</v>
      </c>
      <c r="S83" s="21"/>
      <c r="T83" s="26">
        <f>P83*1.02615</f>
        <v>0</v>
      </c>
      <c r="V83" s="8"/>
      <c r="W83" s="21"/>
      <c r="X83" s="8"/>
      <c r="Y83" s="21"/>
      <c r="Z83" s="27">
        <f>V83/1.02615</f>
        <v>0</v>
      </c>
      <c r="AA83" s="21"/>
      <c r="AB83" s="27">
        <f>X83/1.02615</f>
        <v>0</v>
      </c>
      <c r="AD83" s="21"/>
      <c r="AE83" s="21"/>
      <c r="AF83" s="21"/>
      <c r="AG83" s="22" t="s">
        <v>27</v>
      </c>
      <c r="AH83" s="26">
        <f>N83*V83</f>
        <v>0</v>
      </c>
      <c r="AI83" s="26"/>
      <c r="AJ83" s="26">
        <f>P83*X83</f>
        <v>0</v>
      </c>
      <c r="AK83" s="21"/>
      <c r="AL83" s="26">
        <f>AH83+AJ83</f>
        <v>0</v>
      </c>
      <c r="AM83" s="21"/>
      <c r="AN83" s="26">
        <f>R83*Z83</f>
        <v>0</v>
      </c>
      <c r="AO83" s="21"/>
      <c r="AP83" s="26">
        <f>T83*AB83</f>
        <v>0</v>
      </c>
      <c r="AQ83" s="26"/>
      <c r="AR83" s="26">
        <f>AN83+AP83</f>
        <v>0</v>
      </c>
    </row>
    <row r="84" spans="2:44" x14ac:dyDescent="0.25">
      <c r="B84" s="21"/>
      <c r="C84" s="21"/>
      <c r="D84" s="21"/>
      <c r="E84" s="21"/>
      <c r="F84" s="21"/>
      <c r="G84" s="21"/>
      <c r="H84" s="21"/>
      <c r="J84" s="21"/>
      <c r="K84" s="21"/>
      <c r="L84" s="21"/>
      <c r="M84" s="21"/>
      <c r="N84" s="26"/>
      <c r="O84" s="21"/>
      <c r="P84" s="26"/>
      <c r="Q84" s="21"/>
      <c r="R84" s="26"/>
      <c r="S84" s="21"/>
      <c r="T84" s="26"/>
      <c r="V84" s="26"/>
      <c r="W84" s="21"/>
      <c r="X84" s="26"/>
      <c r="Y84" s="21"/>
      <c r="Z84" s="21"/>
      <c r="AA84" s="21"/>
      <c r="AB84" s="21"/>
      <c r="AD84" s="21"/>
      <c r="AE84" s="21"/>
      <c r="AF84" s="21"/>
      <c r="AG84" s="21"/>
      <c r="AH84" s="26"/>
      <c r="AI84" s="26"/>
      <c r="AJ84" s="26"/>
      <c r="AK84" s="21"/>
      <c r="AL84" s="26"/>
      <c r="AM84" s="21"/>
      <c r="AN84" s="26"/>
      <c r="AO84" s="21"/>
      <c r="AP84" s="26"/>
      <c r="AQ84" s="26"/>
      <c r="AR84" s="26"/>
    </row>
    <row r="85" spans="2:44" x14ac:dyDescent="0.25">
      <c r="B85" s="21"/>
      <c r="C85" s="21"/>
      <c r="D85" s="21"/>
      <c r="E85" s="21"/>
      <c r="F85" s="21"/>
      <c r="G85" s="21"/>
      <c r="H85" s="21"/>
      <c r="J85" s="21"/>
      <c r="K85" s="21"/>
      <c r="L85" s="21"/>
      <c r="M85" s="21"/>
      <c r="N85" s="26"/>
      <c r="O85" s="21"/>
      <c r="P85" s="26"/>
      <c r="Q85" s="21"/>
      <c r="R85" s="26"/>
      <c r="S85" s="21"/>
      <c r="T85" s="26"/>
      <c r="V85" s="26"/>
      <c r="W85" s="21"/>
      <c r="X85" s="26"/>
      <c r="Y85" s="21"/>
      <c r="Z85" s="21"/>
      <c r="AA85" s="21"/>
      <c r="AB85" s="21"/>
      <c r="AD85" s="21"/>
      <c r="AE85" s="21"/>
      <c r="AF85" s="21"/>
      <c r="AG85" s="21"/>
      <c r="AH85" s="26"/>
      <c r="AI85" s="26"/>
      <c r="AJ85" s="26"/>
      <c r="AK85" s="21"/>
      <c r="AL85" s="26"/>
      <c r="AM85" s="21"/>
      <c r="AN85" s="26"/>
      <c r="AO85" s="21"/>
      <c r="AP85" s="26"/>
      <c r="AQ85" s="26"/>
      <c r="AR85" s="26"/>
    </row>
    <row r="86" spans="2:44" x14ac:dyDescent="0.25">
      <c r="B86" s="21"/>
      <c r="C86" s="22"/>
      <c r="D86" s="22"/>
      <c r="E86" s="22" t="s">
        <v>16</v>
      </c>
      <c r="F86" s="17"/>
      <c r="G86" s="21"/>
      <c r="H86" s="17"/>
      <c r="J86" s="21"/>
      <c r="K86" s="22"/>
      <c r="L86" s="22"/>
      <c r="M86" s="22" t="s">
        <v>28</v>
      </c>
      <c r="N86" s="26">
        <f>F86*F11/1000</f>
        <v>0</v>
      </c>
      <c r="O86" s="21"/>
      <c r="P86" s="26">
        <f>H86*F11/1000</f>
        <v>0</v>
      </c>
      <c r="Q86" s="21"/>
      <c r="R86" s="26">
        <f>N86*1.02615</f>
        <v>0</v>
      </c>
      <c r="S86" s="21"/>
      <c r="T86" s="26">
        <f>P86*1.02615</f>
        <v>0</v>
      </c>
      <c r="V86" s="8"/>
      <c r="W86" s="21"/>
      <c r="X86" s="8"/>
      <c r="Y86" s="21"/>
      <c r="Z86" s="27">
        <f>V86/1.02615</f>
        <v>0</v>
      </c>
      <c r="AA86" s="21"/>
      <c r="AB86" s="27">
        <f>X86/1.02615</f>
        <v>0</v>
      </c>
      <c r="AD86" s="21"/>
      <c r="AE86" s="21"/>
      <c r="AF86" s="21"/>
      <c r="AG86" s="22" t="s">
        <v>28</v>
      </c>
      <c r="AH86" s="26">
        <f>N86*V86</f>
        <v>0</v>
      </c>
      <c r="AI86" s="26"/>
      <c r="AJ86" s="26">
        <f>P86*X86</f>
        <v>0</v>
      </c>
      <c r="AK86" s="21"/>
      <c r="AL86" s="26">
        <f>AH86+AJ86</f>
        <v>0</v>
      </c>
      <c r="AM86" s="21"/>
      <c r="AN86" s="26">
        <f>R86*Z86</f>
        <v>0</v>
      </c>
      <c r="AO86" s="21"/>
      <c r="AP86" s="26">
        <f>T86*AB86</f>
        <v>0</v>
      </c>
      <c r="AQ86" s="26"/>
      <c r="AR86" s="26">
        <f>AN86+AP86</f>
        <v>0</v>
      </c>
    </row>
    <row r="87" spans="2:44" x14ac:dyDescent="0.25">
      <c r="B87" s="21"/>
      <c r="C87" s="22"/>
      <c r="D87" s="22"/>
      <c r="E87" s="22"/>
      <c r="F87" s="23"/>
      <c r="G87" s="21"/>
      <c r="H87" s="21"/>
      <c r="J87" s="21"/>
      <c r="K87" s="22"/>
      <c r="L87" s="22"/>
      <c r="M87" s="22"/>
      <c r="N87" s="26"/>
      <c r="O87" s="21"/>
      <c r="P87" s="26"/>
      <c r="Q87" s="21"/>
      <c r="R87" s="26"/>
      <c r="S87" s="21"/>
      <c r="T87" s="26"/>
      <c r="V87" s="21"/>
      <c r="W87" s="21"/>
      <c r="X87" s="21"/>
      <c r="Y87" s="21"/>
      <c r="Z87" s="21"/>
      <c r="AA87" s="21"/>
      <c r="AB87" s="21"/>
      <c r="AD87" s="21"/>
      <c r="AE87" s="21"/>
      <c r="AF87" s="21"/>
      <c r="AG87" s="22"/>
      <c r="AH87" s="26"/>
      <c r="AI87" s="26"/>
      <c r="AJ87" s="26"/>
      <c r="AK87" s="21"/>
      <c r="AL87" s="26"/>
      <c r="AM87" s="21"/>
      <c r="AN87" s="26"/>
      <c r="AO87" s="21"/>
      <c r="AP87" s="26"/>
      <c r="AQ87" s="26"/>
      <c r="AR87" s="26"/>
    </row>
    <row r="88" spans="2:44" x14ac:dyDescent="0.25">
      <c r="B88" s="21"/>
      <c r="C88" s="21"/>
      <c r="D88" s="21"/>
      <c r="E88" s="21"/>
      <c r="F88" s="21"/>
      <c r="G88" s="21"/>
      <c r="H88" s="21"/>
      <c r="J88" s="21"/>
      <c r="K88" s="22"/>
      <c r="L88" s="22"/>
      <c r="M88" s="22"/>
      <c r="N88" s="26"/>
      <c r="O88" s="21"/>
      <c r="P88" s="26"/>
      <c r="Q88" s="21"/>
      <c r="R88" s="26"/>
      <c r="S88" s="21"/>
      <c r="T88" s="26"/>
      <c r="V88" s="21"/>
      <c r="W88" s="21"/>
      <c r="X88" s="21"/>
      <c r="Y88" s="21"/>
      <c r="Z88" s="21"/>
      <c r="AA88" s="21"/>
      <c r="AB88" s="21"/>
      <c r="AD88" s="21"/>
      <c r="AE88" s="21"/>
      <c r="AF88" s="21"/>
      <c r="AG88" s="22"/>
      <c r="AH88" s="26"/>
      <c r="AI88" s="26"/>
      <c r="AJ88" s="26"/>
      <c r="AK88" s="21"/>
      <c r="AL88" s="26"/>
      <c r="AM88" s="21"/>
      <c r="AN88" s="26"/>
      <c r="AO88" s="21"/>
      <c r="AP88" s="26"/>
      <c r="AQ88" s="26"/>
      <c r="AR88" s="26"/>
    </row>
    <row r="89" spans="2:44" x14ac:dyDescent="0.25">
      <c r="B89" s="20"/>
      <c r="C89" s="20"/>
      <c r="D89" s="20"/>
      <c r="E89" s="35" t="s">
        <v>35</v>
      </c>
      <c r="F89" s="36">
        <f>SUM(F80:F86)</f>
        <v>0</v>
      </c>
      <c r="G89" s="20"/>
      <c r="H89" s="36">
        <f>SUM(H80:H86)</f>
        <v>0</v>
      </c>
      <c r="I89" s="33"/>
      <c r="J89" s="20"/>
      <c r="K89" s="37"/>
      <c r="L89" s="37"/>
      <c r="M89" s="35" t="s">
        <v>35</v>
      </c>
      <c r="N89" s="38">
        <f t="shared" ref="N89" si="1">SUM(N80:N86)</f>
        <v>0</v>
      </c>
      <c r="O89" s="20"/>
      <c r="P89" s="38">
        <f t="shared" ref="P89" si="2">SUM(P80:P86)</f>
        <v>0</v>
      </c>
      <c r="Q89" s="20"/>
      <c r="R89" s="36">
        <f>SUM(R80:R86)</f>
        <v>0</v>
      </c>
      <c r="S89" s="20"/>
      <c r="T89" s="36">
        <f>SUM(T80:T86)</f>
        <v>0</v>
      </c>
      <c r="U89" s="33"/>
      <c r="V89" s="20"/>
      <c r="W89" s="20"/>
      <c r="X89" s="20"/>
      <c r="Y89" s="20"/>
      <c r="Z89" s="20"/>
      <c r="AA89" s="20"/>
      <c r="AB89" s="20"/>
      <c r="AC89" s="33"/>
      <c r="AD89" s="20"/>
      <c r="AE89" s="20"/>
      <c r="AF89" s="20"/>
      <c r="AG89" s="35" t="s">
        <v>35</v>
      </c>
      <c r="AH89" s="93">
        <f>SUM(AH80:AH86)</f>
        <v>0</v>
      </c>
      <c r="AI89" s="93"/>
      <c r="AJ89" s="93">
        <f>SUM(AJ80:AJ86)</f>
        <v>0</v>
      </c>
      <c r="AK89" s="36"/>
      <c r="AL89" s="93">
        <f>SUM(AL80:AL86)</f>
        <v>0</v>
      </c>
      <c r="AM89" s="21"/>
      <c r="AN89" s="93">
        <f>SUM(AN80:AN86)</f>
        <v>0</v>
      </c>
      <c r="AO89" s="36"/>
      <c r="AP89" s="93">
        <f>SUM(AP80:AP86)</f>
        <v>0</v>
      </c>
      <c r="AQ89" s="93"/>
      <c r="AR89" s="93">
        <f>SUM(AR80:AR86)</f>
        <v>0</v>
      </c>
    </row>
    <row r="90" spans="2:44" x14ac:dyDescent="0.25">
      <c r="B90" s="21"/>
      <c r="C90" s="21"/>
      <c r="D90" s="21"/>
      <c r="E90" s="21"/>
      <c r="F90" s="21"/>
      <c r="G90" s="21"/>
      <c r="H90" s="21"/>
      <c r="J90" s="21"/>
      <c r="K90" s="21"/>
      <c r="L90" s="21"/>
      <c r="M90" s="21"/>
      <c r="N90" s="27"/>
      <c r="O90" s="21"/>
      <c r="P90" s="27"/>
      <c r="Q90" s="21"/>
      <c r="R90" s="21"/>
      <c r="S90" s="21"/>
      <c r="T90" s="21"/>
      <c r="V90" s="21"/>
      <c r="W90" s="21"/>
      <c r="X90" s="21"/>
      <c r="Y90" s="21"/>
      <c r="Z90" s="21"/>
      <c r="AA90" s="21"/>
      <c r="AB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3" spans="2:44" x14ac:dyDescent="0.25">
      <c r="B93" s="122" t="s">
        <v>52</v>
      </c>
      <c r="C93" s="51"/>
      <c r="D93" s="51"/>
      <c r="E93" s="51"/>
      <c r="F93" s="51"/>
      <c r="G93" s="51"/>
      <c r="H93" s="51"/>
      <c r="I93" s="33"/>
      <c r="J93" s="122" t="s">
        <v>67</v>
      </c>
      <c r="K93" s="51"/>
      <c r="L93" s="51"/>
      <c r="M93" s="51"/>
      <c r="N93" s="51"/>
      <c r="O93" s="51"/>
      <c r="P93" s="51"/>
      <c r="Q93" s="33"/>
      <c r="R93" s="122" t="s">
        <v>78</v>
      </c>
      <c r="S93" s="51"/>
      <c r="T93" s="51"/>
      <c r="U93" s="33"/>
      <c r="V93" s="122" t="s">
        <v>69</v>
      </c>
      <c r="W93" s="51"/>
      <c r="X93" s="52"/>
      <c r="AD93" s="98" t="s">
        <v>100</v>
      </c>
      <c r="AE93" s="98"/>
      <c r="AF93" s="99"/>
    </row>
    <row r="94" spans="2:44" x14ac:dyDescent="0.25">
      <c r="B94" s="52"/>
      <c r="C94" s="51"/>
      <c r="D94" s="52"/>
      <c r="E94" s="52"/>
      <c r="F94" s="54" t="s">
        <v>53</v>
      </c>
      <c r="G94" s="55"/>
      <c r="H94" s="54" t="s">
        <v>57</v>
      </c>
      <c r="J94" s="52"/>
      <c r="K94" s="52"/>
      <c r="L94" s="52"/>
      <c r="M94" s="52"/>
      <c r="N94" s="82" t="s">
        <v>74</v>
      </c>
      <c r="O94" s="110"/>
      <c r="P94" s="82" t="s">
        <v>74</v>
      </c>
      <c r="R94" s="52"/>
      <c r="S94" s="52"/>
      <c r="T94" s="58" t="s">
        <v>68</v>
      </c>
      <c r="V94" s="52"/>
      <c r="W94" s="52"/>
      <c r="X94" s="58" t="s">
        <v>70</v>
      </c>
      <c r="AD94" s="99"/>
      <c r="AE94" s="99"/>
      <c r="AF94" s="100" t="s">
        <v>70</v>
      </c>
    </row>
    <row r="95" spans="2:44" x14ac:dyDescent="0.25">
      <c r="B95" s="52"/>
      <c r="C95" s="51"/>
      <c r="D95" s="53" t="s">
        <v>54</v>
      </c>
      <c r="E95" s="53" t="s">
        <v>81</v>
      </c>
      <c r="F95" s="8"/>
      <c r="G95" s="56"/>
      <c r="H95" s="8"/>
      <c r="J95" s="52"/>
      <c r="K95" s="52"/>
      <c r="L95" s="52"/>
      <c r="M95" s="53" t="s">
        <v>54</v>
      </c>
      <c r="N95" s="57">
        <f>F95*(N$89+P$89)</f>
        <v>0</v>
      </c>
      <c r="O95" s="52"/>
      <c r="P95" s="57">
        <f>H95*(R$89+T$89)</f>
        <v>0</v>
      </c>
      <c r="R95" s="52"/>
      <c r="S95" s="53" t="s">
        <v>54</v>
      </c>
      <c r="T95" s="8"/>
      <c r="V95" s="52"/>
      <c r="W95" s="53" t="s">
        <v>54</v>
      </c>
      <c r="X95" s="56">
        <f>T95*N95</f>
        <v>0</v>
      </c>
      <c r="AD95" s="99"/>
      <c r="AE95" s="101" t="s">
        <v>101</v>
      </c>
      <c r="AF95" s="102">
        <f>V26</f>
        <v>0</v>
      </c>
    </row>
    <row r="96" spans="2:44" x14ac:dyDescent="0.25">
      <c r="B96" s="52"/>
      <c r="C96" s="51"/>
      <c r="D96" s="53"/>
      <c r="E96" s="53"/>
      <c r="F96" s="53"/>
      <c r="G96" s="53"/>
      <c r="H96" s="53"/>
      <c r="J96" s="52"/>
      <c r="K96" s="52"/>
      <c r="L96" s="52"/>
      <c r="M96" s="53"/>
      <c r="N96" s="52"/>
      <c r="O96" s="52"/>
      <c r="P96" s="52"/>
      <c r="R96" s="52"/>
      <c r="S96" s="52"/>
      <c r="T96" s="56"/>
      <c r="V96" s="52"/>
      <c r="W96" s="52"/>
      <c r="X96" s="56"/>
      <c r="AD96" s="99"/>
      <c r="AE96" s="101"/>
      <c r="AF96" s="102"/>
    </row>
    <row r="97" spans="2:41" x14ac:dyDescent="0.25">
      <c r="B97" s="52"/>
      <c r="C97" s="51"/>
      <c r="D97" s="53"/>
      <c r="E97" s="53"/>
      <c r="F97" s="57"/>
      <c r="G97" s="56"/>
      <c r="H97" s="56"/>
      <c r="J97" s="52"/>
      <c r="K97" s="52"/>
      <c r="L97" s="52"/>
      <c r="M97" s="53"/>
      <c r="N97" s="57"/>
      <c r="O97" s="52"/>
      <c r="P97" s="57"/>
      <c r="R97" s="52"/>
      <c r="S97" s="52"/>
      <c r="T97" s="56"/>
      <c r="V97" s="52"/>
      <c r="W97" s="52"/>
      <c r="X97" s="56"/>
      <c r="AD97" s="99"/>
      <c r="AE97" s="101"/>
      <c r="AF97" s="102"/>
    </row>
    <row r="98" spans="2:41" x14ac:dyDescent="0.25">
      <c r="B98" s="52"/>
      <c r="C98" s="51"/>
      <c r="D98" s="53" t="s">
        <v>55</v>
      </c>
      <c r="E98" s="53" t="s">
        <v>81</v>
      </c>
      <c r="F98" s="8"/>
      <c r="G98" s="56"/>
      <c r="H98" s="8"/>
      <c r="J98" s="52"/>
      <c r="K98" s="52"/>
      <c r="L98" s="52"/>
      <c r="M98" s="53" t="s">
        <v>55</v>
      </c>
      <c r="N98" s="57">
        <f>F98*(N$89+P$89)</f>
        <v>0</v>
      </c>
      <c r="O98" s="52"/>
      <c r="P98" s="57">
        <f>H98*(R$89+T$89)</f>
        <v>0</v>
      </c>
      <c r="R98" s="52"/>
      <c r="S98" s="53" t="s">
        <v>55</v>
      </c>
      <c r="T98" s="8"/>
      <c r="V98" s="52"/>
      <c r="W98" s="53" t="s">
        <v>55</v>
      </c>
      <c r="X98" s="56">
        <f>T98*N98</f>
        <v>0</v>
      </c>
      <c r="AD98" s="99"/>
      <c r="AE98" s="101" t="s">
        <v>102</v>
      </c>
      <c r="AF98" s="102">
        <f>AL89</f>
        <v>0</v>
      </c>
    </row>
    <row r="99" spans="2:41" x14ac:dyDescent="0.25">
      <c r="B99" s="52"/>
      <c r="C99" s="51"/>
      <c r="D99" s="53"/>
      <c r="E99" s="53"/>
      <c r="F99" s="53"/>
      <c r="G99" s="53"/>
      <c r="H99" s="53"/>
      <c r="J99" s="52"/>
      <c r="K99" s="52"/>
      <c r="L99" s="52"/>
      <c r="M99" s="52"/>
      <c r="N99" s="52"/>
      <c r="O99" s="52"/>
      <c r="P99" s="52"/>
      <c r="R99" s="52"/>
      <c r="S99" s="52"/>
      <c r="T99" s="56"/>
      <c r="V99" s="52"/>
      <c r="W99" s="52"/>
      <c r="X99" s="56"/>
      <c r="AD99" s="99"/>
      <c r="AE99" s="101"/>
      <c r="AF99" s="102"/>
    </row>
    <row r="100" spans="2:41" x14ac:dyDescent="0.25">
      <c r="B100" s="52"/>
      <c r="C100" s="51"/>
      <c r="D100" s="53"/>
      <c r="E100" s="53"/>
      <c r="F100" s="57"/>
      <c r="G100" s="56"/>
      <c r="H100" s="56"/>
      <c r="J100" s="52"/>
      <c r="K100" s="52"/>
      <c r="L100" s="52"/>
      <c r="M100" s="53"/>
      <c r="N100" s="57"/>
      <c r="O100" s="52"/>
      <c r="P100" s="57"/>
      <c r="R100" s="52"/>
      <c r="S100" s="52"/>
      <c r="T100" s="56"/>
      <c r="V100" s="52"/>
      <c r="W100" s="52"/>
      <c r="X100" s="56"/>
      <c r="AD100" s="99"/>
      <c r="AE100" s="101"/>
      <c r="AF100" s="102"/>
    </row>
    <row r="101" spans="2:41" x14ac:dyDescent="0.25">
      <c r="B101" s="52"/>
      <c r="C101" s="51"/>
      <c r="D101" s="53" t="s">
        <v>56</v>
      </c>
      <c r="E101" s="52" t="s">
        <v>81</v>
      </c>
      <c r="F101" s="8"/>
      <c r="G101" s="56"/>
      <c r="H101" s="8"/>
      <c r="J101" s="52"/>
      <c r="K101" s="52"/>
      <c r="L101" s="52"/>
      <c r="M101" s="53" t="s">
        <v>56</v>
      </c>
      <c r="N101" s="57">
        <f>F101*(N$89+P$89)</f>
        <v>0</v>
      </c>
      <c r="O101" s="52"/>
      <c r="P101" s="57">
        <f>H101*(R$89+T$89)</f>
        <v>0</v>
      </c>
      <c r="R101" s="52"/>
      <c r="S101" s="53" t="s">
        <v>56</v>
      </c>
      <c r="T101" s="8"/>
      <c r="V101" s="52"/>
      <c r="W101" s="53" t="s">
        <v>56</v>
      </c>
      <c r="X101" s="56">
        <f>T101*N101</f>
        <v>0</v>
      </c>
      <c r="AD101" s="99"/>
      <c r="AE101" s="101" t="s">
        <v>103</v>
      </c>
      <c r="AF101" s="102">
        <f>X104</f>
        <v>0</v>
      </c>
    </row>
    <row r="102" spans="2:41" x14ac:dyDescent="0.25">
      <c r="B102" s="52"/>
      <c r="C102" s="51"/>
      <c r="D102" s="53"/>
      <c r="E102" s="53"/>
      <c r="F102" s="53"/>
      <c r="G102" s="53"/>
      <c r="H102" s="53"/>
      <c r="J102" s="52"/>
      <c r="K102" s="52"/>
      <c r="L102" s="52"/>
      <c r="M102" s="52"/>
      <c r="N102" s="52"/>
      <c r="O102" s="52"/>
      <c r="P102" s="52"/>
      <c r="R102" s="52"/>
      <c r="S102" s="52"/>
      <c r="T102" s="56"/>
      <c r="V102" s="52"/>
      <c r="W102" s="52"/>
      <c r="X102" s="56"/>
      <c r="AD102" s="99"/>
      <c r="AE102" s="101"/>
      <c r="AF102" s="102"/>
    </row>
    <row r="103" spans="2:41" x14ac:dyDescent="0.25">
      <c r="B103" s="52"/>
      <c r="C103" s="52"/>
      <c r="D103" s="52"/>
      <c r="E103" s="52"/>
      <c r="F103" s="52"/>
      <c r="G103" s="52"/>
      <c r="H103" s="52"/>
      <c r="J103" s="52"/>
      <c r="K103" s="52"/>
      <c r="L103" s="52"/>
      <c r="M103" s="52"/>
      <c r="N103" s="52"/>
      <c r="O103" s="52"/>
      <c r="P103" s="52"/>
      <c r="R103" s="52"/>
      <c r="S103" s="52"/>
      <c r="T103" s="56"/>
      <c r="V103" s="52"/>
      <c r="W103" s="59"/>
      <c r="X103" s="60"/>
      <c r="AD103" s="99"/>
      <c r="AE103" s="99"/>
      <c r="AF103" s="99"/>
    </row>
    <row r="104" spans="2:41" x14ac:dyDescent="0.25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R104" s="78"/>
      <c r="S104" s="78"/>
      <c r="T104" s="79"/>
      <c r="V104" s="78"/>
      <c r="W104" s="80" t="s">
        <v>35</v>
      </c>
      <c r="X104" s="81">
        <f>SUM(X95:X101)</f>
        <v>0</v>
      </c>
      <c r="AD104" s="99"/>
      <c r="AE104" s="101" t="s">
        <v>104</v>
      </c>
      <c r="AF104" s="103">
        <f>X128</f>
        <v>0</v>
      </c>
    </row>
    <row r="105" spans="2:41" x14ac:dyDescent="0.25">
      <c r="B105" s="52"/>
      <c r="C105" s="52"/>
      <c r="D105" s="52"/>
      <c r="E105" s="52"/>
      <c r="F105" s="52"/>
      <c r="G105" s="52"/>
      <c r="H105" s="52"/>
      <c r="J105" s="52"/>
      <c r="K105" s="52"/>
      <c r="L105" s="52"/>
      <c r="M105" s="52"/>
      <c r="N105" s="52"/>
      <c r="O105" s="52"/>
      <c r="P105" s="52"/>
      <c r="R105" s="52"/>
      <c r="S105" s="52"/>
      <c r="T105" s="56"/>
      <c r="V105" s="52"/>
      <c r="W105" s="54"/>
      <c r="X105" s="61"/>
      <c r="AD105" s="99"/>
      <c r="AE105" s="99"/>
      <c r="AF105" s="99"/>
    </row>
    <row r="106" spans="2:41" x14ac:dyDescent="0.25">
      <c r="B106" s="52"/>
      <c r="C106" s="52"/>
      <c r="D106" s="52"/>
      <c r="E106" s="52"/>
      <c r="F106" s="51" t="s">
        <v>41</v>
      </c>
      <c r="G106" s="51"/>
      <c r="H106" s="51" t="s">
        <v>41</v>
      </c>
      <c r="J106" s="52"/>
      <c r="K106" s="52"/>
      <c r="L106" s="52"/>
      <c r="M106" s="52"/>
      <c r="N106" s="82" t="s">
        <v>41</v>
      </c>
      <c r="O106" s="82"/>
      <c r="P106" s="82" t="s">
        <v>41</v>
      </c>
      <c r="R106" s="52"/>
      <c r="S106" s="52"/>
      <c r="T106" s="56"/>
      <c r="V106" s="52"/>
      <c r="W106" s="52"/>
      <c r="X106" s="56"/>
      <c r="AD106" s="99"/>
      <c r="AE106" s="99"/>
      <c r="AF106" s="99"/>
    </row>
    <row r="107" spans="2:41" x14ac:dyDescent="0.25">
      <c r="B107" s="52"/>
      <c r="C107" s="52"/>
      <c r="D107" s="52"/>
      <c r="E107" s="52"/>
      <c r="F107" s="54" t="s">
        <v>53</v>
      </c>
      <c r="G107" s="55"/>
      <c r="H107" s="54" t="s">
        <v>57</v>
      </c>
      <c r="J107" s="52"/>
      <c r="K107" s="52"/>
      <c r="L107" s="52"/>
      <c r="M107" s="52"/>
      <c r="N107" s="54" t="s">
        <v>53</v>
      </c>
      <c r="O107" s="52"/>
      <c r="P107" s="54" t="s">
        <v>71</v>
      </c>
      <c r="R107" s="52"/>
      <c r="S107" s="52"/>
      <c r="T107" s="58" t="s">
        <v>68</v>
      </c>
      <c r="V107" s="52"/>
      <c r="W107" s="52"/>
      <c r="X107" s="58" t="s">
        <v>70</v>
      </c>
      <c r="AD107" s="99"/>
      <c r="AE107" s="101" t="s">
        <v>106</v>
      </c>
      <c r="AF107" s="103">
        <f>X130</f>
        <v>0</v>
      </c>
    </row>
    <row r="108" spans="2:41" x14ac:dyDescent="0.25">
      <c r="B108" s="52"/>
      <c r="C108" s="52"/>
      <c r="D108" s="53" t="s">
        <v>60</v>
      </c>
      <c r="E108" s="53" t="s">
        <v>115</v>
      </c>
      <c r="F108" s="8"/>
      <c r="G108" s="56"/>
      <c r="H108" s="8"/>
      <c r="J108" s="52"/>
      <c r="K108" s="52"/>
      <c r="L108" s="53"/>
      <c r="M108" s="53" t="s">
        <v>60</v>
      </c>
      <c r="N108" s="57">
        <f>F108*(N$89)</f>
        <v>0</v>
      </c>
      <c r="O108" s="52"/>
      <c r="P108" s="57">
        <f>H108*(R$89)</f>
        <v>0</v>
      </c>
      <c r="R108" s="52"/>
      <c r="S108" s="53" t="s">
        <v>60</v>
      </c>
      <c r="T108" s="8"/>
      <c r="V108" s="52"/>
      <c r="W108" s="53" t="s">
        <v>60</v>
      </c>
      <c r="X108" s="56">
        <f t="shared" ref="X108:X126" si="3">T108*N108</f>
        <v>0</v>
      </c>
    </row>
    <row r="109" spans="2:41" x14ac:dyDescent="0.25">
      <c r="B109" s="52"/>
      <c r="C109" s="52"/>
      <c r="D109" s="53"/>
      <c r="E109" s="53"/>
      <c r="F109" s="53"/>
      <c r="G109" s="53"/>
      <c r="H109" s="53"/>
      <c r="J109" s="52"/>
      <c r="K109" s="52"/>
      <c r="L109" s="53"/>
      <c r="M109" s="53"/>
      <c r="N109" s="52"/>
      <c r="O109" s="52"/>
      <c r="P109" s="52"/>
      <c r="R109" s="52"/>
      <c r="S109" s="53"/>
      <c r="T109" s="56"/>
      <c r="V109" s="52"/>
      <c r="W109" s="53"/>
      <c r="X109" s="56"/>
      <c r="AD109" s="104"/>
      <c r="AE109" s="105" t="s">
        <v>107</v>
      </c>
      <c r="AF109" s="109">
        <f>(AF104+AF101)-(AF98+AF95)</f>
        <v>0</v>
      </c>
    </row>
    <row r="110" spans="2:41" x14ac:dyDescent="0.25">
      <c r="B110" s="52"/>
      <c r="C110" s="52"/>
      <c r="D110" s="53"/>
      <c r="E110" s="53"/>
      <c r="F110" s="57"/>
      <c r="G110" s="56"/>
      <c r="H110" s="56"/>
      <c r="J110" s="52"/>
      <c r="K110" s="52"/>
      <c r="L110" s="53"/>
      <c r="M110" s="53"/>
      <c r="N110" s="52"/>
      <c r="O110" s="52"/>
      <c r="P110" s="52"/>
      <c r="R110" s="52"/>
      <c r="S110" s="53"/>
      <c r="T110" s="56"/>
      <c r="V110" s="52"/>
      <c r="W110" s="53"/>
      <c r="X110" s="56"/>
      <c r="AO110" s="33"/>
    </row>
    <row r="111" spans="2:41" x14ac:dyDescent="0.25">
      <c r="B111" s="52"/>
      <c r="C111" s="52"/>
      <c r="D111" s="53" t="s">
        <v>62</v>
      </c>
      <c r="E111" s="53"/>
      <c r="F111" s="8"/>
      <c r="G111" s="56"/>
      <c r="H111" s="8"/>
      <c r="J111" s="52"/>
      <c r="K111" s="52"/>
      <c r="L111" s="53"/>
      <c r="M111" s="53" t="s">
        <v>62</v>
      </c>
      <c r="N111" s="57">
        <f>F111*(N$89)</f>
        <v>0</v>
      </c>
      <c r="O111" s="52"/>
      <c r="P111" s="57">
        <f>H111*(R$89)</f>
        <v>0</v>
      </c>
      <c r="R111" s="52"/>
      <c r="S111" s="53" t="s">
        <v>62</v>
      </c>
      <c r="T111" s="8"/>
      <c r="V111" s="52"/>
      <c r="W111" s="53" t="s">
        <v>62</v>
      </c>
      <c r="X111" s="56">
        <f t="shared" si="3"/>
        <v>0</v>
      </c>
    </row>
    <row r="112" spans="2:41" x14ac:dyDescent="0.25">
      <c r="B112" s="52"/>
      <c r="C112" s="52"/>
      <c r="D112" s="53"/>
      <c r="E112" s="53"/>
      <c r="F112" s="53"/>
      <c r="G112" s="53"/>
      <c r="H112" s="53"/>
      <c r="J112" s="52"/>
      <c r="K112" s="52"/>
      <c r="L112" s="53"/>
      <c r="M112" s="53"/>
      <c r="N112" s="52"/>
      <c r="O112" s="52"/>
      <c r="P112" s="52"/>
      <c r="R112" s="52"/>
      <c r="S112" s="53"/>
      <c r="T112" s="56"/>
      <c r="V112" s="52"/>
      <c r="W112" s="53"/>
      <c r="X112" s="56"/>
    </row>
    <row r="113" spans="2:24" x14ac:dyDescent="0.25">
      <c r="B113" s="52"/>
      <c r="C113" s="52"/>
      <c r="D113" s="53"/>
      <c r="E113" s="53"/>
      <c r="F113" s="57"/>
      <c r="G113" s="56"/>
      <c r="H113" s="56"/>
      <c r="J113" s="52"/>
      <c r="K113" s="52"/>
      <c r="L113" s="53"/>
      <c r="M113" s="53"/>
      <c r="N113" s="52"/>
      <c r="O113" s="52"/>
      <c r="P113" s="52"/>
      <c r="R113" s="52"/>
      <c r="S113" s="53"/>
      <c r="T113" s="56"/>
      <c r="V113" s="52"/>
      <c r="W113" s="53"/>
      <c r="X113" s="56"/>
    </row>
    <row r="114" spans="2:24" x14ac:dyDescent="0.25">
      <c r="B114" s="52"/>
      <c r="C114" s="52"/>
      <c r="D114" s="53" t="s">
        <v>65</v>
      </c>
      <c r="E114" s="52"/>
      <c r="F114" s="8"/>
      <c r="G114" s="56"/>
      <c r="H114" s="8"/>
      <c r="J114" s="52"/>
      <c r="K114" s="52"/>
      <c r="L114" s="53"/>
      <c r="M114" s="53" t="s">
        <v>65</v>
      </c>
      <c r="N114" s="57">
        <f>F114*(N$89)</f>
        <v>0</v>
      </c>
      <c r="O114" s="52"/>
      <c r="P114" s="57">
        <f>H114*(R$89)</f>
        <v>0</v>
      </c>
      <c r="R114" s="52"/>
      <c r="S114" s="53" t="s">
        <v>65</v>
      </c>
      <c r="T114" s="8"/>
      <c r="V114" s="52"/>
      <c r="W114" s="53" t="s">
        <v>65</v>
      </c>
      <c r="X114" s="56">
        <f t="shared" si="3"/>
        <v>0</v>
      </c>
    </row>
    <row r="115" spans="2:24" x14ac:dyDescent="0.25">
      <c r="B115" s="52"/>
      <c r="C115" s="52"/>
      <c r="D115" s="53"/>
      <c r="E115" s="53"/>
      <c r="F115" s="53"/>
      <c r="G115" s="53"/>
      <c r="H115" s="53"/>
      <c r="J115" s="52"/>
      <c r="K115" s="52"/>
      <c r="L115" s="53"/>
      <c r="M115" s="53"/>
      <c r="N115" s="52"/>
      <c r="O115" s="52"/>
      <c r="P115" s="52"/>
      <c r="R115" s="52"/>
      <c r="S115" s="53"/>
      <c r="T115" s="56"/>
      <c r="V115" s="52"/>
      <c r="W115" s="53"/>
      <c r="X115" s="56"/>
    </row>
    <row r="116" spans="2:24" x14ac:dyDescent="0.25">
      <c r="B116" s="52"/>
      <c r="C116" s="52"/>
      <c r="D116" s="53"/>
      <c r="E116" s="53"/>
      <c r="F116" s="53"/>
      <c r="G116" s="56"/>
      <c r="H116" s="53"/>
      <c r="J116" s="52"/>
      <c r="K116" s="52"/>
      <c r="L116" s="53"/>
      <c r="M116" s="53"/>
      <c r="N116" s="52"/>
      <c r="O116" s="52"/>
      <c r="P116" s="52"/>
      <c r="R116" s="52"/>
      <c r="S116" s="53"/>
      <c r="T116" s="56"/>
      <c r="V116" s="52"/>
      <c r="W116" s="53"/>
      <c r="X116" s="56"/>
    </row>
    <row r="117" spans="2:24" x14ac:dyDescent="0.25">
      <c r="B117" s="52"/>
      <c r="C117" s="52"/>
      <c r="D117" s="53" t="s">
        <v>66</v>
      </c>
      <c r="E117" s="53"/>
      <c r="F117" s="8"/>
      <c r="G117" s="56"/>
      <c r="H117" s="8"/>
      <c r="J117" s="52"/>
      <c r="K117" s="52"/>
      <c r="L117" s="53"/>
      <c r="M117" s="53" t="s">
        <v>66</v>
      </c>
      <c r="N117" s="57">
        <f>F117*(N$89)</f>
        <v>0</v>
      </c>
      <c r="O117" s="52"/>
      <c r="P117" s="57">
        <f>H117*(R$89)</f>
        <v>0</v>
      </c>
      <c r="R117" s="52"/>
      <c r="S117" s="53" t="s">
        <v>66</v>
      </c>
      <c r="T117" s="8"/>
      <c r="V117" s="52"/>
      <c r="W117" s="53" t="s">
        <v>66</v>
      </c>
      <c r="X117" s="56">
        <f t="shared" si="3"/>
        <v>0</v>
      </c>
    </row>
    <row r="118" spans="2:24" x14ac:dyDescent="0.25">
      <c r="B118" s="52"/>
      <c r="C118" s="52"/>
      <c r="D118" s="53"/>
      <c r="E118" s="53"/>
      <c r="F118" s="53"/>
      <c r="G118" s="53"/>
      <c r="H118" s="53"/>
      <c r="J118" s="52"/>
      <c r="K118" s="52"/>
      <c r="L118" s="53"/>
      <c r="M118" s="53"/>
      <c r="N118" s="52"/>
      <c r="O118" s="52"/>
      <c r="P118" s="52"/>
      <c r="R118" s="52"/>
      <c r="S118" s="53"/>
      <c r="T118" s="56"/>
      <c r="V118" s="52"/>
      <c r="W118" s="53"/>
      <c r="X118" s="56"/>
    </row>
    <row r="119" spans="2:24" x14ac:dyDescent="0.25">
      <c r="B119" s="52"/>
      <c r="C119" s="52"/>
      <c r="D119" s="53"/>
      <c r="E119" s="53"/>
      <c r="F119" s="57"/>
      <c r="G119" s="56"/>
      <c r="H119" s="56"/>
      <c r="J119" s="52"/>
      <c r="K119" s="52"/>
      <c r="L119" s="53"/>
      <c r="M119" s="53"/>
      <c r="N119" s="52"/>
      <c r="O119" s="52"/>
      <c r="P119" s="52"/>
      <c r="R119" s="52"/>
      <c r="S119" s="53"/>
      <c r="T119" s="56"/>
      <c r="V119" s="52"/>
      <c r="W119" s="53"/>
      <c r="X119" s="56"/>
    </row>
    <row r="120" spans="2:24" x14ac:dyDescent="0.25">
      <c r="B120" s="52"/>
      <c r="C120" s="52"/>
      <c r="D120" s="53" t="s">
        <v>63</v>
      </c>
      <c r="E120" s="53"/>
      <c r="F120" s="8"/>
      <c r="G120" s="56"/>
      <c r="H120" s="8"/>
      <c r="J120" s="52"/>
      <c r="K120" s="52"/>
      <c r="L120" s="53"/>
      <c r="M120" s="53" t="s">
        <v>63</v>
      </c>
      <c r="N120" s="57">
        <f>F120*(N$89)</f>
        <v>0</v>
      </c>
      <c r="O120" s="52"/>
      <c r="P120" s="57">
        <f>H120*(R$89)</f>
        <v>0</v>
      </c>
      <c r="R120" s="52"/>
      <c r="S120" s="53" t="s">
        <v>63</v>
      </c>
      <c r="T120" s="8"/>
      <c r="V120" s="52"/>
      <c r="W120" s="53" t="s">
        <v>63</v>
      </c>
      <c r="X120" s="56">
        <f t="shared" si="3"/>
        <v>0</v>
      </c>
    </row>
    <row r="121" spans="2:24" x14ac:dyDescent="0.25">
      <c r="B121" s="52"/>
      <c r="C121" s="52"/>
      <c r="D121" s="53"/>
      <c r="E121" s="53"/>
      <c r="F121" s="53"/>
      <c r="G121" s="53"/>
      <c r="H121" s="53"/>
      <c r="J121" s="52"/>
      <c r="K121" s="52"/>
      <c r="L121" s="53"/>
      <c r="M121" s="53"/>
      <c r="N121" s="52"/>
      <c r="O121" s="52"/>
      <c r="P121" s="52"/>
      <c r="R121" s="52"/>
      <c r="S121" s="53"/>
      <c r="T121" s="56"/>
      <c r="V121" s="52"/>
      <c r="W121" s="53"/>
      <c r="X121" s="56"/>
    </row>
    <row r="122" spans="2:24" x14ac:dyDescent="0.25">
      <c r="B122" s="52"/>
      <c r="C122" s="52"/>
      <c r="D122" s="53"/>
      <c r="E122" s="53"/>
      <c r="F122" s="57"/>
      <c r="G122" s="56"/>
      <c r="H122" s="56"/>
      <c r="J122" s="52"/>
      <c r="K122" s="52"/>
      <c r="L122" s="53"/>
      <c r="M122" s="53"/>
      <c r="N122" s="52"/>
      <c r="O122" s="52"/>
      <c r="P122" s="52"/>
      <c r="R122" s="52"/>
      <c r="S122" s="53"/>
      <c r="T122" s="56"/>
      <c r="V122" s="52"/>
      <c r="W122" s="53"/>
      <c r="X122" s="56"/>
    </row>
    <row r="123" spans="2:24" x14ac:dyDescent="0.25">
      <c r="B123" s="52"/>
      <c r="C123" s="52"/>
      <c r="D123" s="53" t="s">
        <v>64</v>
      </c>
      <c r="E123" s="52"/>
      <c r="F123" s="8"/>
      <c r="G123" s="56"/>
      <c r="H123" s="8"/>
      <c r="J123" s="52"/>
      <c r="K123" s="52"/>
      <c r="L123" s="53"/>
      <c r="M123" s="53" t="s">
        <v>64</v>
      </c>
      <c r="N123" s="57">
        <f>F123*(N$89)</f>
        <v>0</v>
      </c>
      <c r="O123" s="52"/>
      <c r="P123" s="57">
        <f>H123*(R$89)</f>
        <v>0</v>
      </c>
      <c r="R123" s="52"/>
      <c r="S123" s="53" t="s">
        <v>64</v>
      </c>
      <c r="T123" s="8"/>
      <c r="V123" s="52"/>
      <c r="W123" s="53" t="s">
        <v>64</v>
      </c>
      <c r="X123" s="56">
        <f t="shared" si="3"/>
        <v>0</v>
      </c>
    </row>
    <row r="124" spans="2:24" x14ac:dyDescent="0.25">
      <c r="B124" s="52"/>
      <c r="C124" s="52"/>
      <c r="D124" s="53"/>
      <c r="E124" s="53"/>
      <c r="F124" s="53"/>
      <c r="G124" s="53"/>
      <c r="H124" s="53"/>
      <c r="J124" s="52"/>
      <c r="K124" s="52"/>
      <c r="L124" s="53"/>
      <c r="M124" s="53"/>
      <c r="N124" s="52"/>
      <c r="O124" s="52"/>
      <c r="P124" s="52"/>
      <c r="R124" s="52"/>
      <c r="S124" s="53"/>
      <c r="T124" s="56"/>
      <c r="V124" s="52"/>
      <c r="W124" s="53"/>
      <c r="X124" s="56"/>
    </row>
    <row r="125" spans="2:24" x14ac:dyDescent="0.25">
      <c r="B125" s="52"/>
      <c r="C125" s="52"/>
      <c r="D125" s="52"/>
      <c r="E125" s="52"/>
      <c r="F125" s="52"/>
      <c r="G125" s="52"/>
      <c r="H125" s="52"/>
      <c r="J125" s="52"/>
      <c r="K125" s="52"/>
      <c r="L125" s="52"/>
      <c r="M125" s="52"/>
      <c r="N125" s="52"/>
      <c r="O125" s="52"/>
      <c r="P125" s="52"/>
      <c r="R125" s="52"/>
      <c r="S125" s="52"/>
      <c r="T125" s="56"/>
      <c r="V125" s="52"/>
      <c r="W125" s="52"/>
      <c r="X125" s="56"/>
    </row>
    <row r="126" spans="2:24" x14ac:dyDescent="0.25">
      <c r="B126" s="52"/>
      <c r="C126" s="52"/>
      <c r="D126" s="53" t="s">
        <v>61</v>
      </c>
      <c r="E126" s="52"/>
      <c r="F126" s="8"/>
      <c r="G126" s="56"/>
      <c r="H126" s="8"/>
      <c r="J126" s="52"/>
      <c r="K126" s="52"/>
      <c r="L126" s="53"/>
      <c r="M126" s="53" t="s">
        <v>61</v>
      </c>
      <c r="N126" s="57">
        <f>F126*(N$89)</f>
        <v>0</v>
      </c>
      <c r="O126" s="52"/>
      <c r="P126" s="57">
        <f>H126*(R$89)</f>
        <v>0</v>
      </c>
      <c r="R126" s="52"/>
      <c r="S126" s="53" t="s">
        <v>61</v>
      </c>
      <c r="T126" s="8"/>
      <c r="V126" s="52"/>
      <c r="W126" s="53" t="s">
        <v>61</v>
      </c>
      <c r="X126" s="56">
        <f t="shared" si="3"/>
        <v>0</v>
      </c>
    </row>
    <row r="127" spans="2:24" x14ac:dyDescent="0.25">
      <c r="B127" s="52"/>
      <c r="C127" s="52"/>
      <c r="D127" s="53"/>
      <c r="E127" s="53"/>
      <c r="F127" s="53"/>
      <c r="G127" s="53"/>
      <c r="H127" s="53"/>
      <c r="J127" s="52"/>
      <c r="K127" s="52"/>
      <c r="L127" s="53"/>
      <c r="M127" s="53"/>
      <c r="N127" s="52"/>
      <c r="O127" s="52"/>
      <c r="P127" s="52"/>
      <c r="R127" s="52"/>
      <c r="S127" s="53"/>
      <c r="T127" s="52"/>
      <c r="V127" s="52"/>
      <c r="W127" s="53"/>
      <c r="X127" s="52"/>
    </row>
    <row r="128" spans="2:24" x14ac:dyDescent="0.25">
      <c r="B128" s="52"/>
      <c r="C128" s="52"/>
      <c r="D128" s="52"/>
      <c r="E128" s="52"/>
      <c r="F128" s="52"/>
      <c r="G128" s="52"/>
      <c r="H128" s="52"/>
      <c r="J128" s="52"/>
      <c r="K128" s="52"/>
      <c r="L128" s="52"/>
      <c r="M128" s="52"/>
      <c r="N128" s="52"/>
      <c r="O128" s="52"/>
      <c r="P128" s="52"/>
      <c r="R128" s="52"/>
      <c r="S128" s="52"/>
      <c r="T128" s="52"/>
      <c r="V128" s="78"/>
      <c r="W128" s="80" t="s">
        <v>105</v>
      </c>
      <c r="X128" s="81">
        <f>SUM(X108:X127)</f>
        <v>0</v>
      </c>
    </row>
    <row r="129" spans="2:24" x14ac:dyDescent="0.25">
      <c r="B129" s="52"/>
      <c r="C129" s="52"/>
      <c r="D129" s="52"/>
      <c r="E129" s="52"/>
      <c r="F129" s="52"/>
      <c r="G129" s="52"/>
      <c r="H129" s="52"/>
      <c r="J129" s="52"/>
      <c r="K129" s="52"/>
      <c r="L129" s="52"/>
      <c r="M129" s="52"/>
      <c r="N129" s="52"/>
      <c r="O129" s="52"/>
      <c r="P129" s="52"/>
      <c r="R129" s="52"/>
      <c r="S129" s="52"/>
      <c r="T129" s="52"/>
      <c r="V129" s="78"/>
      <c r="W129" s="80"/>
      <c r="X129" s="81"/>
    </row>
    <row r="130" spans="2:24" x14ac:dyDescent="0.25">
      <c r="B130" s="52"/>
      <c r="C130" s="52"/>
      <c r="D130" s="53"/>
      <c r="E130" s="52"/>
      <c r="F130" s="52"/>
      <c r="G130" s="52"/>
      <c r="H130" s="52"/>
      <c r="J130" s="52"/>
      <c r="K130" s="52"/>
      <c r="L130" s="52"/>
      <c r="M130" s="52"/>
      <c r="N130" s="52"/>
      <c r="O130" s="52"/>
      <c r="P130" s="52"/>
      <c r="R130" s="52"/>
      <c r="S130" s="52"/>
      <c r="T130" s="52"/>
      <c r="V130" s="78"/>
      <c r="W130" s="80" t="s">
        <v>72</v>
      </c>
      <c r="X130" s="81">
        <f>SUM(X128,X104)</f>
        <v>0</v>
      </c>
    </row>
  </sheetData>
  <hyperlinks>
    <hyperlink ref="F2" r:id="rId1" location="Notes_1!D2" xr:uid="{56ECC06E-8FC6-4602-8FE6-075789350740}"/>
    <hyperlink ref="B15" r:id="rId2" location="Notes_1!D4" xr:uid="{E9F87643-066B-46A3-AF58-A14BF7DE3AD1}"/>
    <hyperlink ref="J15" r:id="rId3" location="Notes_1!D6" xr:uid="{149F6EF9-BBB3-41B3-9CF9-E4C640DA4094}"/>
    <hyperlink ref="R15" r:id="rId4" location="Notes_1!D8" xr:uid="{C268C64B-C2C2-4AB8-9877-0A082241B595}"/>
    <hyperlink ref="B30" r:id="rId5" location="Notes_1!D10" xr:uid="{1D1619C0-8805-4FB3-B0E8-27EF16965EE9}"/>
    <hyperlink ref="B45" r:id="rId6" location="Notes_1!D12" xr:uid="{A9489473-0428-4A83-A1E1-D260A4440805}"/>
    <hyperlink ref="J45" r:id="rId7" location="Notes_1!D14" xr:uid="{E780859B-E29A-47B1-B402-B65FE3C0C82E}"/>
    <hyperlink ref="V45" r:id="rId8" location="Notes_1!D16" xr:uid="{EF771E9C-BF54-451C-935A-62259CAE5E80}"/>
    <hyperlink ref="B61" r:id="rId9" location="Notes_1!D18" xr:uid="{FBB6D65A-5A5F-4170-AD39-BF6B8ED9B5E7}"/>
    <hyperlink ref="J61" r:id="rId10" location="Notes_1!D20" xr:uid="{6AFD68E9-6A76-445F-A197-54AFF2F066EF}"/>
    <hyperlink ref="R61" r:id="rId11" location="Notes_1!D22" xr:uid="{B20299F6-AA71-4F32-9418-C602AE1A9AF2}"/>
    <hyperlink ref="V61" r:id="rId12" location="Notes_1!D24" xr:uid="{F38D0FDC-3AEC-4011-B2DA-49730F652E80}"/>
    <hyperlink ref="B77" r:id="rId13" location="Notes_1!D26" xr:uid="{9BA7AC38-52A7-4FAD-8F3F-84840E467929}"/>
    <hyperlink ref="F78" r:id="rId14" location="Notes_1!D28" xr:uid="{C81ABF03-0CF7-4CA5-AA4A-3185F0BE0D65}"/>
    <hyperlink ref="H78" r:id="rId15" location="Notes_1!D30" xr:uid="{0B705936-251C-49A4-AF3F-0D7F1038209F}"/>
    <hyperlink ref="J77" r:id="rId16" location="Notes_1!D32" xr:uid="{990E2DD8-4B7D-416F-A34D-AEB62F06C878}"/>
    <hyperlink ref="V77" r:id="rId17" location="Notes_1!D34" xr:uid="{991F264C-F33D-4780-BD72-BE329A5D3820}"/>
    <hyperlink ref="B93" r:id="rId18" location="Notes_1!D36" xr:uid="{858B6001-21A9-4DEE-B8A2-BBFEC3152629}"/>
    <hyperlink ref="J93" r:id="rId19" location="Notes_1!D38" xr:uid="{853CF5B3-FD3F-48E5-9727-3606FA80413E}"/>
    <hyperlink ref="R93" r:id="rId20" location="Notes_1!D40" xr:uid="{CA0E0901-4697-4180-A234-1A342FE34868}"/>
    <hyperlink ref="V93" r:id="rId21" location="Notes_1!D42" xr:uid="{7C57046A-3E4B-4E40-B3BA-D2A9E74FDAEA}"/>
  </hyperlinks>
  <pageMargins left="0.7" right="0.7" top="0.75" bottom="0.75" header="0.3" footer="0.3"/>
  <pageSetup orientation="portrait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DEC1-17A2-4B5E-AA66-5F96AC0BB573}">
  <dimension ref="B2:D42"/>
  <sheetViews>
    <sheetView zoomScale="60" zoomScaleNormal="60" workbookViewId="0">
      <selection activeCell="D1" sqref="D1:D1048576"/>
    </sheetView>
  </sheetViews>
  <sheetFormatPr defaultRowHeight="18.75" x14ac:dyDescent="0.3"/>
  <cols>
    <col min="2" max="2" width="62.85546875" style="111" bestFit="1" customWidth="1"/>
    <col min="3" max="3" width="3.140625" customWidth="1"/>
    <col min="4" max="4" width="9.140625" style="125"/>
  </cols>
  <sheetData>
    <row r="2" spans="2:4" ht="20.25" x14ac:dyDescent="0.25">
      <c r="B2" s="111" t="s">
        <v>5</v>
      </c>
      <c r="C2" s="112"/>
      <c r="D2" s="123" t="s">
        <v>116</v>
      </c>
    </row>
    <row r="3" spans="2:4" ht="20.25" x14ac:dyDescent="0.25">
      <c r="C3" s="112"/>
      <c r="D3" s="123"/>
    </row>
    <row r="4" spans="2:4" ht="20.25" x14ac:dyDescent="0.25">
      <c r="B4" s="111" t="s">
        <v>4</v>
      </c>
      <c r="C4" s="112"/>
      <c r="D4" s="123" t="s">
        <v>117</v>
      </c>
    </row>
    <row r="5" spans="2:4" ht="20.25" x14ac:dyDescent="0.25">
      <c r="C5" s="112"/>
      <c r="D5" s="123"/>
    </row>
    <row r="6" spans="2:4" ht="20.25" x14ac:dyDescent="0.25">
      <c r="B6" s="111" t="s">
        <v>95</v>
      </c>
      <c r="C6" s="112"/>
      <c r="D6" s="123" t="s">
        <v>138</v>
      </c>
    </row>
    <row r="7" spans="2:4" ht="20.25" x14ac:dyDescent="0.25">
      <c r="C7" s="112"/>
      <c r="D7" s="123"/>
    </row>
    <row r="8" spans="2:4" ht="20.25" x14ac:dyDescent="0.25">
      <c r="B8" s="111" t="s">
        <v>101</v>
      </c>
      <c r="C8" s="112"/>
      <c r="D8" s="123" t="s">
        <v>139</v>
      </c>
    </row>
    <row r="9" spans="2:4" ht="20.25" x14ac:dyDescent="0.25">
      <c r="C9" s="112"/>
      <c r="D9" s="123"/>
    </row>
    <row r="10" spans="2:4" ht="20.25" x14ac:dyDescent="0.25">
      <c r="B10" s="111" t="s">
        <v>82</v>
      </c>
      <c r="C10" s="112"/>
      <c r="D10" s="123" t="s">
        <v>118</v>
      </c>
    </row>
    <row r="11" spans="2:4" ht="20.25" x14ac:dyDescent="0.25">
      <c r="C11" s="112"/>
      <c r="D11" s="123"/>
    </row>
    <row r="12" spans="2:4" ht="20.25" x14ac:dyDescent="0.25">
      <c r="B12" s="111" t="s">
        <v>25</v>
      </c>
      <c r="C12" s="112"/>
      <c r="D12" s="123" t="s">
        <v>119</v>
      </c>
    </row>
    <row r="13" spans="2:4" ht="20.25" x14ac:dyDescent="0.25">
      <c r="C13" s="112"/>
      <c r="D13" s="123"/>
    </row>
    <row r="14" spans="2:4" ht="20.25" x14ac:dyDescent="0.25">
      <c r="B14" s="111" t="s">
        <v>30</v>
      </c>
      <c r="C14" s="112"/>
      <c r="D14" s="123" t="s">
        <v>120</v>
      </c>
    </row>
    <row r="15" spans="2:4" ht="20.25" x14ac:dyDescent="0.25">
      <c r="C15" s="112"/>
      <c r="D15" s="123"/>
    </row>
    <row r="16" spans="2:4" ht="20.25" x14ac:dyDescent="0.25">
      <c r="B16" s="111" t="s">
        <v>99</v>
      </c>
      <c r="C16" s="112"/>
      <c r="D16" s="123" t="s">
        <v>140</v>
      </c>
    </row>
    <row r="17" spans="2:4" ht="20.25" x14ac:dyDescent="0.25">
      <c r="C17" s="112"/>
      <c r="D17" s="123"/>
    </row>
    <row r="18" spans="2:4" ht="20.25" x14ac:dyDescent="0.25">
      <c r="B18" s="111" t="s">
        <v>52</v>
      </c>
      <c r="C18" s="112"/>
      <c r="D18" s="123" t="s">
        <v>121</v>
      </c>
    </row>
    <row r="19" spans="2:4" ht="20.25" x14ac:dyDescent="0.25">
      <c r="C19" s="112"/>
      <c r="D19" s="123"/>
    </row>
    <row r="20" spans="2:4" ht="20.25" x14ac:dyDescent="0.25">
      <c r="B20" s="111" t="s">
        <v>67</v>
      </c>
      <c r="C20" s="112"/>
      <c r="D20" s="123" t="s">
        <v>122</v>
      </c>
    </row>
    <row r="21" spans="2:4" ht="20.25" x14ac:dyDescent="0.25">
      <c r="C21" s="112"/>
      <c r="D21" s="123"/>
    </row>
    <row r="22" spans="2:4" ht="20.25" x14ac:dyDescent="0.25">
      <c r="B22" s="111" t="s">
        <v>141</v>
      </c>
      <c r="C22" s="112"/>
      <c r="D22" s="123" t="s">
        <v>142</v>
      </c>
    </row>
    <row r="23" spans="2:4" ht="20.25" x14ac:dyDescent="0.25">
      <c r="C23" s="112"/>
      <c r="D23" s="123"/>
    </row>
    <row r="24" spans="2:4" ht="20.25" x14ac:dyDescent="0.25">
      <c r="B24" s="111" t="s">
        <v>97</v>
      </c>
      <c r="C24" s="112"/>
      <c r="D24" s="123" t="s">
        <v>143</v>
      </c>
    </row>
    <row r="25" spans="2:4" ht="20.25" x14ac:dyDescent="0.25">
      <c r="C25" s="112"/>
      <c r="D25" s="123"/>
    </row>
    <row r="26" spans="2:4" ht="20.25" x14ac:dyDescent="0.35">
      <c r="B26" s="111" t="s">
        <v>25</v>
      </c>
      <c r="C26" s="112"/>
      <c r="D26" s="124" t="s">
        <v>123</v>
      </c>
    </row>
    <row r="27" spans="2:4" ht="20.25" x14ac:dyDescent="0.35">
      <c r="C27" s="112"/>
      <c r="D27" s="124"/>
    </row>
    <row r="28" spans="2:4" ht="20.25" x14ac:dyDescent="0.25">
      <c r="B28" s="111" t="s">
        <v>41</v>
      </c>
      <c r="C28" s="112"/>
      <c r="D28" s="123" t="s">
        <v>124</v>
      </c>
    </row>
    <row r="29" spans="2:4" ht="20.25" x14ac:dyDescent="0.25">
      <c r="C29" s="112"/>
      <c r="D29" s="123"/>
    </row>
    <row r="30" spans="2:4" ht="20.25" x14ac:dyDescent="0.25">
      <c r="B30" s="111" t="s">
        <v>42</v>
      </c>
      <c r="C30" s="112"/>
      <c r="D30" s="123" t="s">
        <v>125</v>
      </c>
    </row>
    <row r="31" spans="2:4" ht="20.25" x14ac:dyDescent="0.25">
      <c r="C31" s="112"/>
      <c r="D31" s="123"/>
    </row>
    <row r="32" spans="2:4" ht="20.25" x14ac:dyDescent="0.35">
      <c r="B32" s="111" t="s">
        <v>30</v>
      </c>
      <c r="C32" s="112"/>
      <c r="D32" s="124" t="s">
        <v>126</v>
      </c>
    </row>
    <row r="33" spans="2:4" ht="20.25" x14ac:dyDescent="0.35">
      <c r="C33" s="112"/>
      <c r="D33" s="124"/>
    </row>
    <row r="34" spans="2:4" ht="20.25" x14ac:dyDescent="0.25">
      <c r="B34" s="111" t="s">
        <v>40</v>
      </c>
      <c r="C34" s="112"/>
      <c r="D34" s="123" t="s">
        <v>144</v>
      </c>
    </row>
    <row r="35" spans="2:4" ht="20.25" x14ac:dyDescent="0.35">
      <c r="C35" s="112"/>
      <c r="D35" s="124"/>
    </row>
    <row r="36" spans="2:4" ht="20.25" x14ac:dyDescent="0.35">
      <c r="B36" s="111" t="s">
        <v>52</v>
      </c>
      <c r="C36" s="112"/>
      <c r="D36" s="124" t="s">
        <v>121</v>
      </c>
    </row>
    <row r="37" spans="2:4" ht="20.25" x14ac:dyDescent="0.35">
      <c r="C37" s="112"/>
      <c r="D37" s="124"/>
    </row>
    <row r="38" spans="2:4" ht="20.25" x14ac:dyDescent="0.35">
      <c r="B38" s="111" t="s">
        <v>67</v>
      </c>
      <c r="C38" s="112"/>
      <c r="D38" s="124" t="s">
        <v>122</v>
      </c>
    </row>
    <row r="40" spans="2:4" ht="20.25" x14ac:dyDescent="0.25">
      <c r="B40" s="111" t="s">
        <v>141</v>
      </c>
      <c r="C40" s="112"/>
      <c r="D40" s="123" t="s">
        <v>142</v>
      </c>
    </row>
    <row r="41" spans="2:4" ht="20.25" x14ac:dyDescent="0.25">
      <c r="C41" s="112"/>
      <c r="D41" s="123"/>
    </row>
    <row r="42" spans="2:4" ht="20.25" x14ac:dyDescent="0.25">
      <c r="B42" s="111" t="s">
        <v>97</v>
      </c>
      <c r="C42" s="112"/>
      <c r="D42" s="123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A92"/>
  <sheetViews>
    <sheetView topLeftCell="N34" zoomScale="60" zoomScaleNormal="60" workbookViewId="0">
      <selection activeCell="BA55" activeCellId="2" sqref="BA49 BA52 BA55"/>
    </sheetView>
  </sheetViews>
  <sheetFormatPr defaultColWidth="8.85546875" defaultRowHeight="15" x14ac:dyDescent="0.25"/>
  <cols>
    <col min="1" max="1" width="3" style="3" customWidth="1"/>
    <col min="2" max="5" width="8.85546875" style="3"/>
    <col min="6" max="6" width="15.140625" style="3" customWidth="1"/>
    <col min="7" max="7" width="11.42578125" style="3" customWidth="1"/>
    <col min="8" max="8" width="13.5703125" style="3" customWidth="1"/>
    <col min="9" max="9" width="8.85546875" style="3"/>
    <col min="10" max="10" width="10.5703125" style="3" customWidth="1"/>
    <col min="11" max="13" width="8.85546875" style="3"/>
    <col min="14" max="14" width="17.5703125" style="3" customWidth="1"/>
    <col min="15" max="15" width="13.42578125" style="3" customWidth="1"/>
    <col min="16" max="16" width="18.42578125" style="3" bestFit="1" customWidth="1"/>
    <col min="17" max="22" width="8.85546875" style="3"/>
    <col min="23" max="23" width="12.42578125" style="3" customWidth="1"/>
    <col min="24" max="24" width="15.5703125" style="3" bestFit="1" customWidth="1"/>
    <col min="25" max="25" width="10.42578125" style="3" bestFit="1" customWidth="1"/>
    <col min="26" max="27" width="8.85546875" style="3"/>
    <col min="28" max="28" width="20.5703125" style="3" customWidth="1"/>
    <col min="29" max="29" width="6.5703125" style="3" customWidth="1"/>
    <col min="30" max="30" width="13.140625" style="3" bestFit="1" customWidth="1"/>
    <col min="31" max="31" width="8.85546875" style="3"/>
    <col min="32" max="32" width="19.140625" style="3" customWidth="1"/>
    <col min="33" max="33" width="8.85546875" style="3"/>
    <col min="34" max="34" width="19" style="3" customWidth="1"/>
    <col min="35" max="35" width="9" style="3" customWidth="1"/>
    <col min="36" max="36" width="9.5703125" style="3" customWidth="1"/>
    <col min="37" max="37" width="18.5703125" style="3" customWidth="1"/>
    <col min="38" max="38" width="18.140625" style="3" customWidth="1"/>
    <col min="39" max="39" width="5.140625" style="3" customWidth="1"/>
    <col min="40" max="41" width="8.85546875" style="3"/>
    <col min="42" max="42" width="7.140625" style="3" customWidth="1"/>
    <col min="43" max="44" width="8.85546875" style="3"/>
    <col min="45" max="45" width="17.85546875" style="3" customWidth="1"/>
    <col min="46" max="52" width="8.85546875" style="3"/>
    <col min="53" max="53" width="11.42578125" style="3" customWidth="1"/>
    <col min="54" max="16384" width="8.85546875" style="3"/>
  </cols>
  <sheetData>
    <row r="2" spans="2:16" s="33" customFormat="1" x14ac:dyDescent="0.25">
      <c r="B2" s="119" t="s">
        <v>73</v>
      </c>
      <c r="C2" s="40"/>
      <c r="D2" s="40"/>
      <c r="E2" s="40"/>
      <c r="F2" s="40"/>
      <c r="G2" s="40"/>
      <c r="H2" s="40"/>
      <c r="J2" s="119" t="s">
        <v>78</v>
      </c>
      <c r="K2" s="40"/>
      <c r="L2" s="40"/>
      <c r="N2" s="119" t="s">
        <v>69</v>
      </c>
      <c r="O2" s="40"/>
      <c r="P2" s="40"/>
    </row>
    <row r="3" spans="2:16" x14ac:dyDescent="0.25">
      <c r="B3" s="41"/>
      <c r="C3" s="40"/>
      <c r="D3" s="41"/>
      <c r="E3" s="41"/>
      <c r="F3" s="83" t="s">
        <v>74</v>
      </c>
      <c r="G3" s="44"/>
      <c r="H3" s="43"/>
      <c r="J3" s="41"/>
      <c r="K3" s="41"/>
      <c r="L3" s="47" t="s">
        <v>68</v>
      </c>
      <c r="N3" s="41"/>
      <c r="O3" s="41"/>
      <c r="P3" s="47" t="s">
        <v>70</v>
      </c>
    </row>
    <row r="4" spans="2:16" x14ac:dyDescent="0.25">
      <c r="B4" s="41"/>
      <c r="C4" s="40"/>
      <c r="D4" s="42" t="s">
        <v>54</v>
      </c>
      <c r="E4" s="42"/>
      <c r="F4" s="9"/>
      <c r="G4" s="46"/>
      <c r="H4" s="41"/>
      <c r="J4" s="41"/>
      <c r="K4" s="42" t="s">
        <v>54</v>
      </c>
      <c r="L4" s="8"/>
      <c r="N4" s="41"/>
      <c r="O4" s="42" t="s">
        <v>54</v>
      </c>
      <c r="P4" s="45">
        <f>L4*F4</f>
        <v>0</v>
      </c>
    </row>
    <row r="5" spans="2:16" x14ac:dyDescent="0.25">
      <c r="B5" s="41"/>
      <c r="C5" s="40"/>
      <c r="D5" s="42"/>
      <c r="E5" s="42"/>
      <c r="F5" s="42"/>
      <c r="G5" s="42"/>
      <c r="H5" s="42"/>
      <c r="J5" s="41"/>
      <c r="K5" s="41"/>
      <c r="L5" s="46"/>
      <c r="N5" s="41"/>
      <c r="O5" s="41"/>
      <c r="P5" s="45"/>
    </row>
    <row r="6" spans="2:16" x14ac:dyDescent="0.25">
      <c r="B6" s="41"/>
      <c r="C6" s="40"/>
      <c r="D6" s="42"/>
      <c r="E6" s="42"/>
      <c r="F6" s="45"/>
      <c r="G6" s="46"/>
      <c r="H6" s="46"/>
      <c r="J6" s="41"/>
      <c r="K6" s="41"/>
      <c r="L6" s="46"/>
      <c r="N6" s="41"/>
      <c r="O6" s="41"/>
      <c r="P6" s="45"/>
    </row>
    <row r="7" spans="2:16" x14ac:dyDescent="0.25">
      <c r="B7" s="41"/>
      <c r="C7" s="40"/>
      <c r="D7" s="42" t="s">
        <v>55</v>
      </c>
      <c r="E7" s="42"/>
      <c r="F7" s="9"/>
      <c r="G7" s="46"/>
      <c r="H7" s="87" t="e">
        <f>F7/(F7+F10)</f>
        <v>#DIV/0!</v>
      </c>
      <c r="J7" s="41"/>
      <c r="K7" s="42" t="s">
        <v>55</v>
      </c>
      <c r="L7" s="8"/>
      <c r="N7" s="41"/>
      <c r="O7" s="42" t="s">
        <v>55</v>
      </c>
      <c r="P7" s="45">
        <f>L7*F7</f>
        <v>0</v>
      </c>
    </row>
    <row r="8" spans="2:16" x14ac:dyDescent="0.25">
      <c r="B8" s="41"/>
      <c r="C8" s="40"/>
      <c r="D8" s="42"/>
      <c r="E8" s="42"/>
      <c r="F8" s="84"/>
      <c r="G8" s="42"/>
      <c r="H8" s="41"/>
      <c r="J8" s="41"/>
      <c r="K8" s="41"/>
      <c r="L8" s="46"/>
      <c r="N8" s="41"/>
      <c r="O8" s="41"/>
      <c r="P8" s="45"/>
    </row>
    <row r="9" spans="2:16" x14ac:dyDescent="0.25">
      <c r="B9" s="41"/>
      <c r="C9" s="40"/>
      <c r="D9" s="42"/>
      <c r="E9" s="42"/>
      <c r="F9" s="45"/>
      <c r="G9" s="46"/>
      <c r="H9" s="41"/>
      <c r="J9" s="41"/>
      <c r="K9" s="41"/>
      <c r="L9" s="46"/>
      <c r="N9" s="41"/>
      <c r="O9" s="41"/>
      <c r="P9" s="45"/>
    </row>
    <row r="10" spans="2:16" x14ac:dyDescent="0.25">
      <c r="B10" s="41"/>
      <c r="C10" s="40"/>
      <c r="D10" s="42" t="s">
        <v>56</v>
      </c>
      <c r="E10" s="41"/>
      <c r="F10" s="9"/>
      <c r="G10" s="46"/>
      <c r="H10" s="86" t="e">
        <f>100%-H7</f>
        <v>#DIV/0!</v>
      </c>
      <c r="J10" s="41"/>
      <c r="K10" s="42" t="s">
        <v>56</v>
      </c>
      <c r="L10" s="8"/>
      <c r="N10" s="41"/>
      <c r="O10" s="42" t="s">
        <v>56</v>
      </c>
      <c r="P10" s="45">
        <f>L10*F10</f>
        <v>0</v>
      </c>
    </row>
    <row r="11" spans="2:16" x14ac:dyDescent="0.25">
      <c r="B11" s="41"/>
      <c r="C11" s="41"/>
      <c r="D11" s="41"/>
      <c r="E11" s="41"/>
      <c r="F11" s="41"/>
      <c r="G11" s="41"/>
      <c r="H11" s="41"/>
      <c r="J11" s="41"/>
      <c r="K11" s="41"/>
      <c r="L11" s="46"/>
      <c r="N11" s="41"/>
      <c r="O11" s="41"/>
      <c r="P11" s="45"/>
    </row>
    <row r="12" spans="2:16" x14ac:dyDescent="0.25">
      <c r="B12" s="41"/>
      <c r="C12" s="41"/>
      <c r="D12" s="41"/>
      <c r="E12" s="41"/>
      <c r="F12" s="41"/>
      <c r="G12" s="41"/>
      <c r="H12" s="43"/>
      <c r="J12" s="41"/>
      <c r="K12" s="41"/>
      <c r="L12" s="46"/>
      <c r="N12" s="41"/>
      <c r="O12" s="48"/>
      <c r="P12" s="49"/>
    </row>
    <row r="13" spans="2:16" x14ac:dyDescent="0.25">
      <c r="B13" s="41"/>
      <c r="C13" s="40"/>
      <c r="D13" s="41"/>
      <c r="E13" s="41"/>
      <c r="F13" s="41"/>
      <c r="G13" s="41"/>
      <c r="H13" s="41"/>
      <c r="J13" s="41"/>
      <c r="K13" s="41"/>
      <c r="L13" s="46"/>
      <c r="N13" s="41"/>
      <c r="O13" s="43" t="s">
        <v>35</v>
      </c>
      <c r="P13" s="88">
        <f>SUM(P4:P10)</f>
        <v>0</v>
      </c>
    </row>
    <row r="14" spans="2:16" x14ac:dyDescent="0.25">
      <c r="B14" s="41"/>
      <c r="C14" s="41"/>
      <c r="D14" s="41"/>
      <c r="E14" s="41"/>
      <c r="F14" s="41"/>
      <c r="G14" s="41"/>
      <c r="H14" s="41"/>
      <c r="J14" s="41"/>
      <c r="K14" s="41"/>
      <c r="L14" s="41"/>
      <c r="N14" s="41"/>
      <c r="O14" s="41"/>
      <c r="P14" s="41"/>
    </row>
    <row r="17" spans="2:53" s="33" customFormat="1" x14ac:dyDescent="0.25">
      <c r="B17" s="119" t="s">
        <v>52</v>
      </c>
      <c r="C17" s="40"/>
      <c r="D17" s="40"/>
      <c r="E17" s="40"/>
      <c r="F17" s="40"/>
      <c r="G17" s="40"/>
      <c r="H17" s="40"/>
      <c r="J17" s="119" t="s">
        <v>94</v>
      </c>
      <c r="K17" s="40"/>
      <c r="L17" s="40"/>
      <c r="M17" s="40"/>
      <c r="N17" s="40"/>
      <c r="O17" s="40"/>
      <c r="P17" s="40"/>
      <c r="R17" s="119" t="s">
        <v>87</v>
      </c>
      <c r="AW17" s="6" t="s">
        <v>17</v>
      </c>
      <c r="AX17" s="6"/>
      <c r="AY17" s="6"/>
      <c r="AZ17" s="6"/>
      <c r="BA17" s="6"/>
    </row>
    <row r="18" spans="2:53" x14ac:dyDescent="0.25">
      <c r="B18" s="41"/>
      <c r="C18" s="41"/>
      <c r="D18" s="43" t="s">
        <v>53</v>
      </c>
      <c r="E18" s="44" t="s">
        <v>57</v>
      </c>
      <c r="F18" s="41"/>
      <c r="G18" s="43" t="s">
        <v>71</v>
      </c>
      <c r="H18" s="43" t="s">
        <v>114</v>
      </c>
      <c r="J18" s="41"/>
      <c r="K18" s="41"/>
      <c r="L18" s="41"/>
      <c r="M18" s="41"/>
      <c r="N18" s="83" t="s">
        <v>11</v>
      </c>
      <c r="O18" s="85"/>
      <c r="P18" s="83" t="s">
        <v>7</v>
      </c>
      <c r="R18" s="83"/>
      <c r="AW18" s="1"/>
      <c r="AX18" s="1"/>
      <c r="AY18" s="1"/>
      <c r="AZ18" s="1"/>
      <c r="BA18" s="1"/>
    </row>
    <row r="19" spans="2:53" x14ac:dyDescent="0.25">
      <c r="B19" s="42" t="s">
        <v>54</v>
      </c>
      <c r="C19" s="42"/>
      <c r="D19" s="8"/>
      <c r="E19" s="46">
        <f>D19/1.02615</f>
        <v>0</v>
      </c>
      <c r="F19" s="41"/>
      <c r="G19" s="8"/>
      <c r="H19" s="46">
        <f>G19*1.02615</f>
        <v>0</v>
      </c>
      <c r="J19" s="41"/>
      <c r="K19" s="41"/>
      <c r="L19" s="41"/>
      <c r="M19" s="42" t="s">
        <v>75</v>
      </c>
      <c r="N19" s="45" t="e">
        <f>F4/D19*R19</f>
        <v>#DIV/0!</v>
      </c>
      <c r="O19" s="41"/>
      <c r="P19" s="45" t="e">
        <f>F4/E19*R19</f>
        <v>#DIV/0!</v>
      </c>
      <c r="R19" s="91">
        <v>0.8</v>
      </c>
      <c r="AW19" s="1"/>
      <c r="AX19" s="5"/>
      <c r="AY19" s="5"/>
      <c r="AZ19" s="5" t="s">
        <v>0</v>
      </c>
      <c r="BA19" s="17"/>
    </row>
    <row r="20" spans="2:53" x14ac:dyDescent="0.25">
      <c r="B20" s="42"/>
      <c r="C20" s="42"/>
      <c r="D20" s="42"/>
      <c r="E20" s="42"/>
      <c r="F20" s="41"/>
      <c r="G20" s="42"/>
      <c r="H20" s="42"/>
      <c r="J20" s="41"/>
      <c r="K20" s="41"/>
      <c r="L20" s="41"/>
      <c r="M20" s="42"/>
      <c r="N20" s="41"/>
      <c r="O20" s="41"/>
      <c r="P20" s="41"/>
      <c r="R20" s="90"/>
      <c r="AW20" s="1"/>
      <c r="AX20" s="5"/>
      <c r="AY20" s="5"/>
      <c r="AZ20" s="5"/>
      <c r="BA20" s="1"/>
    </row>
    <row r="21" spans="2:53" x14ac:dyDescent="0.25">
      <c r="B21" s="42"/>
      <c r="C21" s="42"/>
      <c r="D21" s="45"/>
      <c r="E21" s="46"/>
      <c r="F21" s="41"/>
      <c r="G21" s="45"/>
      <c r="H21" s="46"/>
      <c r="J21" s="41"/>
      <c r="K21" s="41"/>
      <c r="L21" s="41"/>
      <c r="M21" s="42"/>
      <c r="N21" s="45"/>
      <c r="O21" s="41"/>
      <c r="P21" s="45"/>
      <c r="R21" s="90"/>
      <c r="AW21" s="1"/>
      <c r="AX21" s="5"/>
      <c r="AY21" s="5"/>
      <c r="AZ21" s="5"/>
      <c r="BA21" s="1"/>
    </row>
    <row r="22" spans="2:53" x14ac:dyDescent="0.25">
      <c r="B22" s="42" t="s">
        <v>55</v>
      </c>
      <c r="C22" s="42"/>
      <c r="D22" s="8"/>
      <c r="E22" s="46">
        <f>D22/1.02615</f>
        <v>0</v>
      </c>
      <c r="F22" s="41"/>
      <c r="G22" s="8"/>
      <c r="H22" s="46">
        <f>G22*1.02615</f>
        <v>0</v>
      </c>
      <c r="J22" s="41"/>
      <c r="K22" s="41"/>
      <c r="L22" s="41"/>
      <c r="M22" s="42" t="s">
        <v>76</v>
      </c>
      <c r="N22" s="45" t="e">
        <f>F7/D22*R22</f>
        <v>#DIV/0!</v>
      </c>
      <c r="O22" s="41"/>
      <c r="P22" s="45" t="e">
        <f>F7/E22*R22</f>
        <v>#DIV/0!</v>
      </c>
      <c r="R22" s="92">
        <v>0.9</v>
      </c>
      <c r="AW22" s="1"/>
      <c r="AX22" s="5"/>
      <c r="AY22" s="5"/>
      <c r="AZ22" s="5" t="s">
        <v>2</v>
      </c>
      <c r="BA22" s="17"/>
    </row>
    <row r="23" spans="2:53" x14ac:dyDescent="0.25">
      <c r="B23" s="42"/>
      <c r="C23" s="42"/>
      <c r="D23" s="42"/>
      <c r="E23" s="42"/>
      <c r="F23" s="41"/>
      <c r="G23" s="42"/>
      <c r="H23" s="42"/>
      <c r="J23" s="41"/>
      <c r="K23" s="41"/>
      <c r="L23" s="41"/>
      <c r="M23" s="41"/>
      <c r="N23" s="41"/>
      <c r="O23" s="41"/>
      <c r="P23" s="41"/>
      <c r="R23" s="90"/>
      <c r="AW23" s="1"/>
      <c r="AX23" s="1"/>
      <c r="AY23" s="1"/>
      <c r="AZ23" s="1"/>
      <c r="BA23" s="1"/>
    </row>
    <row r="24" spans="2:53" x14ac:dyDescent="0.25">
      <c r="B24" s="42"/>
      <c r="C24" s="42"/>
      <c r="D24" s="45"/>
      <c r="E24" s="46"/>
      <c r="F24" s="41"/>
      <c r="G24" s="45"/>
      <c r="H24" s="46"/>
      <c r="J24" s="41"/>
      <c r="K24" s="41"/>
      <c r="L24" s="41"/>
      <c r="M24" s="42"/>
      <c r="N24" s="45"/>
      <c r="O24" s="41"/>
      <c r="P24" s="45"/>
      <c r="R24" s="90"/>
      <c r="AW24" s="1"/>
      <c r="AX24" s="1"/>
      <c r="AY24" s="1"/>
      <c r="AZ24" s="1"/>
      <c r="BA24" s="1"/>
    </row>
    <row r="25" spans="2:53" x14ac:dyDescent="0.25">
      <c r="B25" s="42" t="s">
        <v>56</v>
      </c>
      <c r="C25" s="41"/>
      <c r="D25" s="8"/>
      <c r="E25" s="46">
        <f>D25/1.02615</f>
        <v>0</v>
      </c>
      <c r="F25" s="41"/>
      <c r="G25" s="8"/>
      <c r="H25" s="46">
        <f>G25*1.02615</f>
        <v>0</v>
      </c>
      <c r="J25" s="41"/>
      <c r="K25" s="41"/>
      <c r="L25" s="41"/>
      <c r="M25" s="42" t="s">
        <v>77</v>
      </c>
      <c r="N25" s="45" t="e">
        <f>F10/D25*R25</f>
        <v>#DIV/0!</v>
      </c>
      <c r="O25" s="41"/>
      <c r="P25" s="45" t="e">
        <f>F10/E25*R25</f>
        <v>#DIV/0!</v>
      </c>
      <c r="R25" s="92">
        <v>1</v>
      </c>
      <c r="AW25" s="1"/>
      <c r="AX25" s="5"/>
      <c r="AY25" s="5"/>
      <c r="AZ25" s="5" t="s">
        <v>3</v>
      </c>
      <c r="BA25" s="17"/>
    </row>
    <row r="26" spans="2:53" x14ac:dyDescent="0.25">
      <c r="B26" s="41"/>
      <c r="C26" s="41"/>
      <c r="D26" s="41"/>
      <c r="E26" s="41"/>
      <c r="F26" s="41"/>
      <c r="G26" s="41"/>
      <c r="H26" s="41"/>
      <c r="J26" s="41"/>
      <c r="K26" s="41"/>
      <c r="L26" s="41"/>
      <c r="M26" s="41"/>
      <c r="N26" s="41"/>
      <c r="O26" s="41"/>
      <c r="P26" s="41"/>
      <c r="R26" s="46"/>
      <c r="AW26" s="1"/>
      <c r="AX26" s="1"/>
      <c r="AY26" s="1"/>
      <c r="AZ26" s="1"/>
      <c r="BA26" s="1"/>
    </row>
    <row r="27" spans="2:53" x14ac:dyDescent="0.25">
      <c r="B27" s="41"/>
      <c r="C27" s="41"/>
      <c r="D27" s="41"/>
      <c r="E27" s="41"/>
      <c r="F27" s="41"/>
      <c r="G27" s="41"/>
      <c r="H27" s="41"/>
      <c r="J27" s="41"/>
      <c r="K27" s="41"/>
      <c r="L27" s="41"/>
      <c r="M27" s="41"/>
      <c r="N27" s="41"/>
      <c r="O27" s="41"/>
      <c r="P27" s="41"/>
      <c r="R27" s="41"/>
      <c r="AW27" s="1"/>
      <c r="AX27" s="1"/>
      <c r="AY27" s="1"/>
      <c r="AZ27" s="1"/>
      <c r="BA27" s="1"/>
    </row>
    <row r="28" spans="2:53" x14ac:dyDescent="0.25">
      <c r="B28" s="41"/>
      <c r="C28" s="40"/>
      <c r="D28" s="41"/>
      <c r="E28" s="41"/>
      <c r="F28" s="41"/>
      <c r="G28" s="41"/>
      <c r="H28" s="41"/>
      <c r="J28" s="41"/>
      <c r="K28" s="41"/>
      <c r="L28" s="41"/>
      <c r="M28" s="42" t="s">
        <v>108</v>
      </c>
      <c r="N28" s="45" t="e">
        <f>N22+N25</f>
        <v>#DIV/0!</v>
      </c>
      <c r="O28" s="106"/>
      <c r="P28" s="45" t="e">
        <f>P22+P25</f>
        <v>#DIV/0!</v>
      </c>
      <c r="R28" s="41"/>
      <c r="AW28" s="6"/>
      <c r="AX28" s="6"/>
      <c r="AY28" s="6"/>
      <c r="AZ28" s="30" t="s">
        <v>35</v>
      </c>
      <c r="BA28" s="32">
        <f>SUM(BA19:BA25)</f>
        <v>0</v>
      </c>
    </row>
    <row r="29" spans="2:53" x14ac:dyDescent="0.25">
      <c r="B29" s="41"/>
      <c r="C29" s="41"/>
      <c r="D29" s="41"/>
      <c r="E29" s="41"/>
      <c r="F29" s="41"/>
      <c r="G29" s="41"/>
      <c r="H29" s="41"/>
      <c r="J29" s="41"/>
      <c r="K29" s="41"/>
      <c r="L29" s="41"/>
      <c r="M29" s="41"/>
      <c r="N29" s="41"/>
      <c r="O29" s="41"/>
      <c r="P29" s="41"/>
      <c r="R29" s="41"/>
      <c r="AW29" s="1"/>
      <c r="AX29" s="1"/>
      <c r="AY29" s="1"/>
      <c r="AZ29" s="1"/>
      <c r="BA29" s="1"/>
    </row>
    <row r="31" spans="2:53" x14ac:dyDescent="0.25">
      <c r="N31" s="9"/>
    </row>
    <row r="32" spans="2:53" s="33" customFormat="1" x14ac:dyDescent="0.25">
      <c r="B32" s="114"/>
      <c r="C32" s="114"/>
      <c r="D32" s="114"/>
      <c r="E32" s="114"/>
      <c r="F32" s="115" t="s">
        <v>5</v>
      </c>
      <c r="H32" s="7" t="s">
        <v>1</v>
      </c>
      <c r="J32" s="117" t="s">
        <v>79</v>
      </c>
      <c r="K32" s="6"/>
      <c r="L32" s="6"/>
      <c r="M32" s="6"/>
      <c r="N32" s="6"/>
      <c r="R32" s="117" t="s">
        <v>44</v>
      </c>
      <c r="S32" s="6"/>
      <c r="T32" s="6"/>
      <c r="U32" s="6"/>
      <c r="V32" s="6"/>
      <c r="X32" s="117" t="s">
        <v>85</v>
      </c>
      <c r="Y32" s="6"/>
      <c r="Z32" s="6"/>
      <c r="AA32" s="6"/>
      <c r="AB32" s="6"/>
      <c r="AW32" s="6" t="s">
        <v>18</v>
      </c>
      <c r="AX32" s="6"/>
      <c r="AY32" s="6"/>
      <c r="AZ32" s="6"/>
      <c r="BA32" s="6"/>
    </row>
    <row r="33" spans="2:53" x14ac:dyDescent="0.25">
      <c r="B33" s="2"/>
      <c r="C33" s="7"/>
      <c r="D33" s="2"/>
      <c r="E33" s="2"/>
      <c r="F33" s="7" t="s">
        <v>6</v>
      </c>
      <c r="H33" s="7" t="s">
        <v>81</v>
      </c>
      <c r="J33" s="1"/>
      <c r="K33" s="1"/>
      <c r="L33" s="1"/>
      <c r="M33" s="1"/>
      <c r="N33" s="1"/>
      <c r="R33" s="1"/>
      <c r="S33" s="1"/>
      <c r="T33" s="1"/>
      <c r="U33" s="1"/>
      <c r="V33" s="18" t="s">
        <v>43</v>
      </c>
      <c r="X33" s="1"/>
      <c r="Y33" s="1"/>
      <c r="Z33" s="1"/>
      <c r="AA33" s="1"/>
      <c r="AB33" s="18" t="s">
        <v>33</v>
      </c>
      <c r="AW33" s="1"/>
      <c r="AX33" s="1"/>
      <c r="AY33" s="1"/>
      <c r="AZ33" s="1"/>
      <c r="BA33" s="1"/>
    </row>
    <row r="34" spans="2:53" x14ac:dyDescent="0.25">
      <c r="B34" s="2"/>
      <c r="C34" s="2"/>
      <c r="D34" s="2"/>
      <c r="E34" s="2"/>
      <c r="F34" s="7"/>
      <c r="H34" s="7"/>
      <c r="J34" s="6"/>
      <c r="K34" s="6"/>
      <c r="L34" s="6"/>
      <c r="M34" s="6"/>
      <c r="N34" s="6"/>
      <c r="R34" s="6"/>
      <c r="S34" s="6"/>
      <c r="T34" s="6"/>
      <c r="U34" s="6"/>
      <c r="V34" s="6"/>
      <c r="X34" s="1"/>
      <c r="Y34" s="1"/>
      <c r="Z34" s="1"/>
      <c r="AA34" s="1"/>
      <c r="AB34" s="1"/>
      <c r="AW34" s="1"/>
      <c r="AX34" s="5"/>
      <c r="AY34" s="5"/>
      <c r="AZ34" s="5" t="s">
        <v>14</v>
      </c>
      <c r="BA34" s="9"/>
    </row>
    <row r="35" spans="2:53" x14ac:dyDescent="0.25">
      <c r="B35" s="2"/>
      <c r="C35" s="2"/>
      <c r="D35" s="2"/>
      <c r="E35" s="4" t="s">
        <v>8</v>
      </c>
      <c r="F35" s="9"/>
      <c r="H35" s="12">
        <f>F35*1.02615</f>
        <v>0</v>
      </c>
      <c r="J35" s="1"/>
      <c r="K35" s="1"/>
      <c r="L35" s="1"/>
      <c r="M35" s="5" t="s">
        <v>0</v>
      </c>
      <c r="N35" s="9"/>
      <c r="R35" s="1"/>
      <c r="S35" s="5"/>
      <c r="T35" s="5"/>
      <c r="U35" s="5" t="s">
        <v>26</v>
      </c>
      <c r="V35" s="17"/>
      <c r="X35" s="1"/>
      <c r="Y35" s="5"/>
      <c r="Z35" s="5"/>
      <c r="AA35" s="5" t="s">
        <v>26</v>
      </c>
      <c r="AB35" s="13">
        <f>N35*V35</f>
        <v>0</v>
      </c>
      <c r="AW35" s="1"/>
      <c r="AX35" s="5"/>
      <c r="AY35" s="5"/>
      <c r="AZ35" s="5"/>
      <c r="BA35" s="1"/>
    </row>
    <row r="36" spans="2:53" x14ac:dyDescent="0.25">
      <c r="B36" s="2"/>
      <c r="C36" s="2"/>
      <c r="D36" s="2"/>
      <c r="E36" s="4"/>
      <c r="F36" s="11"/>
      <c r="H36" s="12"/>
      <c r="J36" s="1"/>
      <c r="K36" s="1"/>
      <c r="L36" s="1"/>
      <c r="M36" s="5"/>
      <c r="N36" s="10"/>
      <c r="R36" s="1"/>
      <c r="S36" s="5"/>
      <c r="T36" s="5"/>
      <c r="U36" s="5"/>
      <c r="V36" s="1"/>
      <c r="X36" s="1"/>
      <c r="Y36" s="5"/>
      <c r="Z36" s="5"/>
      <c r="AA36" s="5"/>
      <c r="AB36" s="1"/>
      <c r="AW36" s="1"/>
      <c r="AX36" s="5"/>
      <c r="AY36" s="5"/>
      <c r="AZ36" s="5"/>
      <c r="BA36" s="1"/>
    </row>
    <row r="37" spans="2:53" x14ac:dyDescent="0.25">
      <c r="B37" s="2"/>
      <c r="C37" s="2"/>
      <c r="D37" s="2"/>
      <c r="E37" s="4"/>
      <c r="F37" s="11"/>
      <c r="H37" s="12"/>
      <c r="J37" s="1"/>
      <c r="K37" s="1"/>
      <c r="L37" s="1"/>
      <c r="M37" s="5"/>
      <c r="N37" s="10"/>
      <c r="R37" s="1"/>
      <c r="S37" s="5"/>
      <c r="T37" s="5"/>
      <c r="U37" s="5"/>
      <c r="V37" s="1"/>
      <c r="X37" s="1"/>
      <c r="Y37" s="5"/>
      <c r="Z37" s="5"/>
      <c r="AA37" s="5"/>
      <c r="AB37" s="1"/>
      <c r="AW37" s="1"/>
      <c r="AX37" s="5"/>
      <c r="AY37" s="5"/>
      <c r="AZ37" s="5" t="s">
        <v>2</v>
      </c>
      <c r="BA37" s="9"/>
    </row>
    <row r="38" spans="2:53" x14ac:dyDescent="0.25">
      <c r="B38" s="2"/>
      <c r="C38" s="2"/>
      <c r="D38" s="2"/>
      <c r="E38" s="4" t="s">
        <v>9</v>
      </c>
      <c r="F38" s="9"/>
      <c r="H38" s="12">
        <f>F38*1.02615</f>
        <v>0</v>
      </c>
      <c r="J38" s="1"/>
      <c r="K38" s="1"/>
      <c r="L38" s="1"/>
      <c r="M38" s="5" t="s">
        <v>2</v>
      </c>
      <c r="N38" s="9"/>
      <c r="R38" s="1"/>
      <c r="S38" s="5"/>
      <c r="T38" s="5"/>
      <c r="U38" s="5" t="s">
        <v>45</v>
      </c>
      <c r="V38" s="17"/>
      <c r="X38" s="1"/>
      <c r="Y38" s="5"/>
      <c r="Z38" s="5"/>
      <c r="AA38" s="5" t="s">
        <v>45</v>
      </c>
      <c r="AB38" s="13">
        <f>N38*V38</f>
        <v>0</v>
      </c>
      <c r="AW38" s="1"/>
      <c r="AX38" s="1"/>
      <c r="AY38" s="1"/>
      <c r="AZ38" s="1"/>
      <c r="BA38" s="1"/>
    </row>
    <row r="39" spans="2:53" x14ac:dyDescent="0.25">
      <c r="B39" s="2"/>
      <c r="C39" s="2"/>
      <c r="D39" s="2"/>
      <c r="E39" s="2"/>
      <c r="F39" s="11"/>
      <c r="H39" s="12"/>
      <c r="J39" s="1"/>
      <c r="K39" s="1"/>
      <c r="L39" s="1"/>
      <c r="M39" s="1"/>
      <c r="N39" s="10"/>
      <c r="R39" s="1"/>
      <c r="S39" s="1"/>
      <c r="T39" s="1"/>
      <c r="U39" s="1"/>
      <c r="V39" s="1"/>
      <c r="X39" s="1"/>
      <c r="Y39" s="1"/>
      <c r="Z39" s="1"/>
      <c r="AA39" s="1"/>
      <c r="AB39" s="1"/>
      <c r="AW39" s="1"/>
      <c r="AX39" s="1"/>
      <c r="AY39" s="1"/>
      <c r="AZ39" s="1"/>
      <c r="BA39" s="1"/>
    </row>
    <row r="40" spans="2:53" x14ac:dyDescent="0.25">
      <c r="B40" s="2"/>
      <c r="C40" s="2"/>
      <c r="D40" s="2"/>
      <c r="E40" s="2"/>
      <c r="F40" s="11"/>
      <c r="H40" s="12"/>
      <c r="J40" s="1"/>
      <c r="K40" s="1"/>
      <c r="L40" s="1"/>
      <c r="M40" s="1"/>
      <c r="N40" s="10"/>
      <c r="R40" s="1"/>
      <c r="S40" s="1"/>
      <c r="T40" s="1"/>
      <c r="U40" s="1"/>
      <c r="V40" s="1"/>
      <c r="X40" s="1"/>
      <c r="Y40" s="1"/>
      <c r="Z40" s="1"/>
      <c r="AA40" s="1"/>
      <c r="AB40" s="1"/>
      <c r="AW40" s="1"/>
      <c r="AX40" s="5"/>
      <c r="AY40" s="5"/>
      <c r="AZ40" s="5" t="s">
        <v>3</v>
      </c>
      <c r="BA40" s="9"/>
    </row>
    <row r="41" spans="2:53" x14ac:dyDescent="0.25">
      <c r="B41" s="2"/>
      <c r="C41" s="2"/>
      <c r="D41" s="2"/>
      <c r="E41" s="4" t="s">
        <v>10</v>
      </c>
      <c r="F41" s="9"/>
      <c r="H41" s="12">
        <f>F41*1.02615</f>
        <v>0</v>
      </c>
      <c r="J41" s="1"/>
      <c r="K41" s="1"/>
      <c r="L41" s="1"/>
      <c r="M41" s="5" t="s">
        <v>3</v>
      </c>
      <c r="N41" s="9"/>
      <c r="R41" s="1"/>
      <c r="S41" s="5"/>
      <c r="T41" s="5"/>
      <c r="U41" s="5" t="s">
        <v>46</v>
      </c>
      <c r="V41" s="17"/>
      <c r="X41" s="1"/>
      <c r="Y41" s="5"/>
      <c r="Z41" s="5"/>
      <c r="AA41" s="5" t="s">
        <v>46</v>
      </c>
      <c r="AB41" s="13">
        <f>N41*V41</f>
        <v>0</v>
      </c>
      <c r="AW41" s="1"/>
      <c r="AX41" s="5"/>
      <c r="AY41" s="5"/>
      <c r="AZ41" s="5"/>
      <c r="BA41" s="10"/>
    </row>
    <row r="42" spans="2:53" x14ac:dyDescent="0.25">
      <c r="B42" s="2"/>
      <c r="C42" s="2"/>
      <c r="D42" s="2"/>
      <c r="E42" s="2"/>
      <c r="F42" s="2"/>
      <c r="H42" s="2"/>
      <c r="J42" s="1"/>
      <c r="K42" s="1"/>
      <c r="L42" s="1"/>
      <c r="M42" s="1"/>
      <c r="N42" s="1"/>
      <c r="R42" s="1"/>
      <c r="S42" s="1"/>
      <c r="T42" s="1"/>
      <c r="U42" s="1"/>
      <c r="V42" s="1"/>
      <c r="X42" s="1"/>
      <c r="Y42" s="1"/>
      <c r="Z42" s="1"/>
      <c r="AA42" s="1"/>
      <c r="AB42" s="1"/>
      <c r="AW42" s="1"/>
      <c r="AX42" s="5"/>
      <c r="AY42" s="5"/>
      <c r="AZ42" s="5"/>
      <c r="BA42" s="10"/>
    </row>
    <row r="43" spans="2:53" x14ac:dyDescent="0.25">
      <c r="B43" s="2"/>
      <c r="C43" s="2"/>
      <c r="D43" s="2"/>
      <c r="E43" s="2"/>
      <c r="F43" s="2"/>
      <c r="H43" s="2"/>
      <c r="J43" s="6"/>
      <c r="K43" s="6"/>
      <c r="L43" s="6"/>
      <c r="M43" s="30" t="s">
        <v>35</v>
      </c>
      <c r="N43" s="32">
        <f>SUM(N35:N41)</f>
        <v>0</v>
      </c>
      <c r="O43" s="33"/>
      <c r="P43" s="33"/>
      <c r="Q43" s="33"/>
      <c r="R43" s="6"/>
      <c r="S43" s="6"/>
      <c r="T43" s="6"/>
      <c r="U43" s="6"/>
      <c r="V43" s="6"/>
      <c r="W43" s="33"/>
      <c r="X43" s="6"/>
      <c r="Y43" s="6"/>
      <c r="Z43" s="6"/>
      <c r="AA43" s="30" t="s">
        <v>35</v>
      </c>
      <c r="AB43" s="32">
        <f>SUM(AB35:AB41)</f>
        <v>0</v>
      </c>
      <c r="AW43" s="1"/>
      <c r="AX43" s="5"/>
      <c r="AY43" s="5"/>
      <c r="AZ43" s="30" t="s">
        <v>35</v>
      </c>
      <c r="BA43" s="32">
        <f>SUM(BA34:BA40)</f>
        <v>0</v>
      </c>
    </row>
    <row r="44" spans="2:53" x14ac:dyDescent="0.25">
      <c r="B44" s="2"/>
      <c r="C44" s="2"/>
      <c r="D44" s="2"/>
      <c r="E44" s="2"/>
      <c r="F44" s="2"/>
      <c r="H44" s="2"/>
      <c r="J44" s="1"/>
      <c r="K44" s="1"/>
      <c r="L44" s="1"/>
      <c r="M44" s="1"/>
      <c r="N44" s="1"/>
      <c r="R44" s="1"/>
      <c r="S44" s="1"/>
      <c r="T44" s="1"/>
      <c r="U44" s="1"/>
      <c r="V44" s="1"/>
      <c r="X44" s="1"/>
      <c r="Y44" s="1"/>
      <c r="Z44" s="1"/>
      <c r="AA44" s="1"/>
      <c r="AB44" s="1"/>
      <c r="AW44" s="1"/>
      <c r="AX44" s="1"/>
      <c r="AY44" s="1"/>
      <c r="AZ44" s="1"/>
      <c r="BA44" s="1"/>
    </row>
    <row r="47" spans="2:53" s="33" customFormat="1" x14ac:dyDescent="0.25">
      <c r="B47" s="118" t="s">
        <v>82</v>
      </c>
      <c r="C47" s="20"/>
      <c r="D47" s="20"/>
      <c r="E47" s="20"/>
      <c r="F47" s="93"/>
      <c r="AW47" s="6" t="s">
        <v>19</v>
      </c>
      <c r="AX47" s="6"/>
      <c r="AY47" s="6"/>
      <c r="AZ47" s="6"/>
      <c r="BA47" s="6"/>
    </row>
    <row r="48" spans="2:53" x14ac:dyDescent="0.25">
      <c r="B48" s="21"/>
      <c r="C48" s="21"/>
      <c r="D48" s="21"/>
      <c r="E48" s="21"/>
      <c r="F48" s="25"/>
      <c r="AW48" s="1"/>
      <c r="AX48" s="1"/>
      <c r="AY48" s="1"/>
      <c r="AZ48" s="1"/>
      <c r="BA48" s="1"/>
    </row>
    <row r="49" spans="2:53" x14ac:dyDescent="0.25">
      <c r="B49" s="21"/>
      <c r="C49" s="22"/>
      <c r="D49" s="22"/>
      <c r="E49" s="22" t="s">
        <v>14</v>
      </c>
      <c r="F49" s="9"/>
      <c r="AW49" s="1"/>
      <c r="AX49" s="5"/>
      <c r="AY49" s="5"/>
      <c r="AZ49" s="5" t="s">
        <v>14</v>
      </c>
      <c r="BA49" s="9"/>
    </row>
    <row r="50" spans="2:53" x14ac:dyDescent="0.25">
      <c r="B50" s="21"/>
      <c r="C50" s="22"/>
      <c r="D50" s="22"/>
      <c r="E50" s="22"/>
      <c r="F50" s="25"/>
      <c r="AW50" s="1"/>
      <c r="AX50" s="5"/>
      <c r="AY50" s="5"/>
      <c r="AZ50" s="5"/>
      <c r="BA50" s="1"/>
    </row>
    <row r="51" spans="2:53" x14ac:dyDescent="0.25">
      <c r="B51" s="21"/>
      <c r="C51" s="22"/>
      <c r="D51" s="22"/>
      <c r="E51" s="22"/>
      <c r="F51" s="25"/>
      <c r="AW51" s="1"/>
      <c r="AX51" s="5"/>
      <c r="AY51" s="5"/>
      <c r="AZ51" s="5"/>
      <c r="BA51" s="1"/>
    </row>
    <row r="52" spans="2:53" x14ac:dyDescent="0.25">
      <c r="B52" s="21"/>
      <c r="C52" s="22"/>
      <c r="D52" s="22"/>
      <c r="E52" s="22" t="s">
        <v>13</v>
      </c>
      <c r="F52" s="9"/>
      <c r="AW52" s="1"/>
      <c r="AX52" s="5"/>
      <c r="AY52" s="5"/>
      <c r="AZ52" s="5" t="s">
        <v>15</v>
      </c>
      <c r="BA52" s="9"/>
    </row>
    <row r="53" spans="2:53" x14ac:dyDescent="0.25">
      <c r="B53" s="21"/>
      <c r="C53" s="21"/>
      <c r="D53" s="21"/>
      <c r="E53" s="21"/>
      <c r="F53" s="25"/>
      <c r="AW53" s="1"/>
      <c r="AX53" s="1"/>
      <c r="AY53" s="1"/>
      <c r="AZ53" s="1"/>
      <c r="BA53" s="1"/>
    </row>
    <row r="54" spans="2:53" x14ac:dyDescent="0.25">
      <c r="B54" s="21"/>
      <c r="C54" s="21"/>
      <c r="D54" s="21"/>
      <c r="E54" s="21"/>
      <c r="F54" s="25"/>
      <c r="AW54" s="1"/>
      <c r="AX54" s="1"/>
      <c r="AY54" s="1"/>
      <c r="AZ54" s="1"/>
      <c r="BA54" s="1"/>
    </row>
    <row r="55" spans="2:53" x14ac:dyDescent="0.25">
      <c r="B55" s="21"/>
      <c r="C55" s="22"/>
      <c r="D55" s="22"/>
      <c r="E55" s="22" t="s">
        <v>3</v>
      </c>
      <c r="F55" s="9"/>
      <c r="AW55" s="1"/>
      <c r="AX55" s="5"/>
      <c r="AY55" s="5"/>
      <c r="AZ55" s="5" t="s">
        <v>16</v>
      </c>
      <c r="BA55" s="9"/>
    </row>
    <row r="56" spans="2:53" x14ac:dyDescent="0.25">
      <c r="B56" s="21"/>
      <c r="C56" s="22"/>
      <c r="D56" s="22"/>
      <c r="E56" s="22"/>
      <c r="F56" s="25"/>
      <c r="AW56" s="1"/>
      <c r="AX56" s="5"/>
      <c r="AY56" s="5"/>
      <c r="AZ56" s="5"/>
      <c r="BA56" s="10"/>
    </row>
    <row r="57" spans="2:53" x14ac:dyDescent="0.25">
      <c r="B57" s="21"/>
      <c r="C57" s="22"/>
      <c r="D57" s="22"/>
      <c r="E57" s="22"/>
      <c r="F57" s="21"/>
      <c r="AW57" s="1"/>
      <c r="AX57" s="1"/>
      <c r="AY57" s="1"/>
      <c r="AZ57" s="1"/>
      <c r="BA57" s="1"/>
    </row>
    <row r="58" spans="2:53" x14ac:dyDescent="0.25">
      <c r="B58" s="21"/>
      <c r="C58" s="22"/>
      <c r="D58" s="22"/>
      <c r="E58" s="35" t="s">
        <v>35</v>
      </c>
      <c r="F58" s="36">
        <f>SUM(F49:F55)</f>
        <v>0</v>
      </c>
      <c r="AW58" s="1"/>
      <c r="AX58" s="1"/>
      <c r="AY58" s="1"/>
      <c r="AZ58" s="30" t="s">
        <v>35</v>
      </c>
      <c r="BA58" s="32">
        <f>SUM(BA49:BA55)</f>
        <v>0</v>
      </c>
    </row>
    <row r="59" spans="2:53" x14ac:dyDescent="0.25">
      <c r="B59" s="21"/>
      <c r="C59" s="21"/>
      <c r="D59" s="21"/>
      <c r="E59" s="21"/>
      <c r="F59" s="25"/>
      <c r="AW59" s="6"/>
      <c r="AX59" s="6"/>
      <c r="AY59" s="6"/>
      <c r="AZ59" s="6"/>
      <c r="BA59" s="6"/>
    </row>
    <row r="61" spans="2:53" x14ac:dyDescent="0.25">
      <c r="Z61" s="33"/>
    </row>
    <row r="62" spans="2:53" s="33" customFormat="1" x14ac:dyDescent="0.25">
      <c r="B62" s="116" t="s">
        <v>83</v>
      </c>
      <c r="C62" s="62"/>
      <c r="D62" s="62"/>
      <c r="E62" s="62"/>
      <c r="F62" s="62"/>
      <c r="J62" s="116" t="s">
        <v>80</v>
      </c>
      <c r="K62" s="62"/>
      <c r="L62" s="62"/>
      <c r="M62" s="62"/>
      <c r="N62" s="62"/>
      <c r="O62" s="62"/>
      <c r="P62" s="62"/>
      <c r="R62" s="62" t="s">
        <v>34</v>
      </c>
      <c r="S62" s="62"/>
      <c r="T62" s="62"/>
      <c r="U62" s="62"/>
      <c r="V62" s="62"/>
      <c r="W62" s="62"/>
      <c r="X62" s="62"/>
      <c r="Y62" s="62"/>
      <c r="Z62" s="62"/>
      <c r="AB62" s="62" t="s">
        <v>98</v>
      </c>
      <c r="AC62" s="62"/>
      <c r="AD62" s="62"/>
      <c r="AE62" s="62"/>
      <c r="AF62" s="62"/>
      <c r="AG62" s="62"/>
      <c r="AH62" s="62"/>
      <c r="AJ62" s="40" t="s">
        <v>110</v>
      </c>
      <c r="AK62" s="40"/>
      <c r="AL62" s="40"/>
      <c r="AN62" s="40" t="s">
        <v>111</v>
      </c>
      <c r="AQ62" s="40" t="s">
        <v>112</v>
      </c>
      <c r="AR62" s="40"/>
      <c r="AS62" s="40"/>
      <c r="AW62" s="6" t="s">
        <v>47</v>
      </c>
      <c r="AX62" s="6"/>
      <c r="AY62" s="6"/>
      <c r="AZ62" s="6"/>
      <c r="BA62" s="6"/>
    </row>
    <row r="63" spans="2:53" x14ac:dyDescent="0.25">
      <c r="B63" s="63"/>
      <c r="C63" s="63"/>
      <c r="D63" s="63"/>
      <c r="E63" s="63"/>
      <c r="F63" s="63"/>
      <c r="J63" s="62"/>
      <c r="K63" s="62"/>
      <c r="L63" s="63"/>
      <c r="M63" s="63"/>
      <c r="N63" s="63"/>
      <c r="O63" s="63"/>
      <c r="P63" s="63"/>
      <c r="R63" s="63"/>
      <c r="S63" s="63"/>
      <c r="T63" s="63"/>
      <c r="U63" s="63"/>
      <c r="V63" s="63"/>
      <c r="W63" s="62"/>
      <c r="X63" s="63"/>
      <c r="Y63" s="63"/>
      <c r="Z63" s="63"/>
      <c r="AB63" s="62"/>
      <c r="AC63" s="63"/>
      <c r="AD63" s="63"/>
      <c r="AE63" s="63"/>
      <c r="AF63" s="63"/>
      <c r="AG63" s="63"/>
      <c r="AH63" s="63"/>
      <c r="AJ63" s="41"/>
      <c r="AK63" s="41"/>
      <c r="AL63" s="41"/>
      <c r="AN63" s="41"/>
      <c r="AQ63" s="41"/>
      <c r="AR63" s="41"/>
      <c r="AS63" s="41"/>
      <c r="AW63" s="6"/>
      <c r="AX63" s="6"/>
      <c r="AY63" s="1"/>
      <c r="AZ63" s="1"/>
      <c r="BA63" s="1"/>
    </row>
    <row r="64" spans="2:53" x14ac:dyDescent="0.25">
      <c r="B64" s="63"/>
      <c r="C64" s="63"/>
      <c r="D64" s="63"/>
      <c r="E64" s="63"/>
      <c r="F64" s="63"/>
      <c r="J64" s="63"/>
      <c r="K64" s="63"/>
      <c r="L64" s="63"/>
      <c r="M64" s="63"/>
      <c r="N64" s="68" t="s">
        <v>11</v>
      </c>
      <c r="O64" s="63"/>
      <c r="P64" s="68" t="s">
        <v>12</v>
      </c>
      <c r="R64" s="63"/>
      <c r="S64" s="63"/>
      <c r="T64" s="63"/>
      <c r="U64" s="63"/>
      <c r="V64" s="63"/>
      <c r="W64" s="72" t="s">
        <v>32</v>
      </c>
      <c r="X64" s="73"/>
      <c r="Y64" s="72" t="s">
        <v>31</v>
      </c>
      <c r="Z64" s="74"/>
      <c r="AB64" s="63"/>
      <c r="AC64" s="63"/>
      <c r="AD64" s="63"/>
      <c r="AE64" s="63"/>
      <c r="AF64" s="72" t="s">
        <v>58</v>
      </c>
      <c r="AG64" s="73"/>
      <c r="AH64" s="72" t="s">
        <v>59</v>
      </c>
      <c r="AJ64" s="41"/>
      <c r="AK64" s="41"/>
      <c r="AL64" s="47" t="s">
        <v>109</v>
      </c>
      <c r="AN64" s="47" t="s">
        <v>109</v>
      </c>
      <c r="AQ64" s="41"/>
      <c r="AR64" s="41"/>
      <c r="AS64" s="47" t="s">
        <v>113</v>
      </c>
      <c r="AW64" s="1"/>
      <c r="AX64" s="1"/>
      <c r="AY64" s="1"/>
      <c r="AZ64" s="1"/>
      <c r="BA64" s="1"/>
    </row>
    <row r="65" spans="2:53" x14ac:dyDescent="0.25">
      <c r="B65" s="63"/>
      <c r="C65" s="64"/>
      <c r="D65" s="64"/>
      <c r="E65" s="64" t="s">
        <v>14</v>
      </c>
      <c r="F65" s="65"/>
      <c r="J65" s="63"/>
      <c r="K65" s="64"/>
      <c r="L65" s="64"/>
      <c r="M65" s="64" t="s">
        <v>26</v>
      </c>
      <c r="N65" s="69">
        <f>F65*F35/1000</f>
        <v>0</v>
      </c>
      <c r="O65" s="63"/>
      <c r="P65" s="70">
        <f>N65*1.02615</f>
        <v>0</v>
      </c>
      <c r="R65" s="63"/>
      <c r="S65" s="63"/>
      <c r="T65" s="63"/>
      <c r="U65" s="63"/>
      <c r="V65" s="64" t="s">
        <v>26</v>
      </c>
      <c r="W65" s="8"/>
      <c r="X65" s="63"/>
      <c r="Y65" s="75">
        <f>W65/1.02615</f>
        <v>0</v>
      </c>
      <c r="Z65" s="63"/>
      <c r="AB65" s="63"/>
      <c r="AC65" s="63"/>
      <c r="AD65" s="63"/>
      <c r="AE65" s="64" t="s">
        <v>26</v>
      </c>
      <c r="AF65" s="69">
        <f>N65*W65</f>
        <v>0</v>
      </c>
      <c r="AG65" s="69"/>
      <c r="AH65" s="69">
        <f>P65*Y65</f>
        <v>0</v>
      </c>
      <c r="AJ65" s="41"/>
      <c r="AK65" s="42" t="s">
        <v>54</v>
      </c>
      <c r="AL65" s="45">
        <f>$N$74*E19</f>
        <v>0</v>
      </c>
      <c r="AN65" s="107" t="e">
        <f>AL65/F4</f>
        <v>#DIV/0!</v>
      </c>
      <c r="AQ65" s="41"/>
      <c r="AR65" s="42" t="s">
        <v>54</v>
      </c>
      <c r="AS65" s="45">
        <f>AL65*L4</f>
        <v>0</v>
      </c>
      <c r="AW65" s="1"/>
      <c r="AX65" s="5"/>
      <c r="AY65" s="5"/>
      <c r="AZ65" s="5" t="s">
        <v>14</v>
      </c>
      <c r="BA65" s="13">
        <f>BA49+BA34+BA19</f>
        <v>0</v>
      </c>
    </row>
    <row r="66" spans="2:53" x14ac:dyDescent="0.25">
      <c r="B66" s="63"/>
      <c r="C66" s="64"/>
      <c r="D66" s="64"/>
      <c r="E66" s="64"/>
      <c r="F66" s="63"/>
      <c r="J66" s="63"/>
      <c r="K66" s="64"/>
      <c r="L66" s="64"/>
      <c r="M66" s="64"/>
      <c r="N66" s="69"/>
      <c r="O66" s="63"/>
      <c r="P66" s="70"/>
      <c r="R66" s="63"/>
      <c r="S66" s="63"/>
      <c r="T66" s="63"/>
      <c r="U66" s="63"/>
      <c r="V66" s="64"/>
      <c r="W66" s="70"/>
      <c r="X66" s="63"/>
      <c r="Y66" s="63"/>
      <c r="Z66" s="63"/>
      <c r="AB66" s="63"/>
      <c r="AC66" s="63"/>
      <c r="AD66" s="63"/>
      <c r="AE66" s="64"/>
      <c r="AF66" s="69"/>
      <c r="AG66" s="69"/>
      <c r="AH66" s="69"/>
      <c r="AJ66" s="41"/>
      <c r="AK66" s="41"/>
      <c r="AL66" s="45"/>
      <c r="AN66" s="45"/>
      <c r="AQ66" s="41"/>
      <c r="AR66" s="41"/>
      <c r="AS66" s="45"/>
      <c r="AW66" s="1"/>
      <c r="AX66" s="5"/>
      <c r="AY66" s="5"/>
      <c r="AZ66" s="5"/>
      <c r="BA66" s="1"/>
    </row>
    <row r="67" spans="2:53" x14ac:dyDescent="0.25">
      <c r="B67" s="63"/>
      <c r="C67" s="64"/>
      <c r="D67" s="64"/>
      <c r="E67" s="64"/>
      <c r="F67" s="63"/>
      <c r="J67" s="63"/>
      <c r="K67" s="64"/>
      <c r="L67" s="64"/>
      <c r="M67" s="64"/>
      <c r="N67" s="69"/>
      <c r="O67" s="63"/>
      <c r="P67" s="70"/>
      <c r="R67" s="63"/>
      <c r="S67" s="63"/>
      <c r="T67" s="63"/>
      <c r="U67" s="63"/>
      <c r="V67" s="64"/>
      <c r="W67" s="70"/>
      <c r="X67" s="63"/>
      <c r="Y67" s="63"/>
      <c r="Z67" s="63"/>
      <c r="AB67" s="63"/>
      <c r="AC67" s="63"/>
      <c r="AD67" s="63"/>
      <c r="AE67" s="64"/>
      <c r="AF67" s="69"/>
      <c r="AG67" s="69"/>
      <c r="AH67" s="69"/>
      <c r="AJ67" s="41"/>
      <c r="AK67" s="41"/>
      <c r="AL67" s="45"/>
      <c r="AN67" s="45"/>
      <c r="AQ67" s="41"/>
      <c r="AR67" s="41"/>
      <c r="AS67" s="45"/>
      <c r="AW67" s="1"/>
      <c r="AX67" s="5"/>
      <c r="AY67" s="5"/>
      <c r="AZ67" s="5"/>
      <c r="BA67" s="1"/>
    </row>
    <row r="68" spans="2:53" x14ac:dyDescent="0.25">
      <c r="B68" s="63"/>
      <c r="C68" s="64"/>
      <c r="D68" s="64"/>
      <c r="E68" s="64" t="s">
        <v>15</v>
      </c>
      <c r="F68" s="65"/>
      <c r="J68" s="63"/>
      <c r="K68" s="64"/>
      <c r="L68" s="64"/>
      <c r="M68" s="64" t="s">
        <v>27</v>
      </c>
      <c r="N68" s="69">
        <f>F68*F38/1000</f>
        <v>0</v>
      </c>
      <c r="O68" s="63"/>
      <c r="P68" s="70">
        <f>N68*1.02615</f>
        <v>0</v>
      </c>
      <c r="R68" s="63"/>
      <c r="S68" s="63"/>
      <c r="T68" s="63"/>
      <c r="U68" s="63"/>
      <c r="V68" s="64" t="s">
        <v>27</v>
      </c>
      <c r="W68" s="8"/>
      <c r="X68" s="63"/>
      <c r="Y68" s="75">
        <f>W68/1.02615</f>
        <v>0</v>
      </c>
      <c r="Z68" s="63"/>
      <c r="AB68" s="63"/>
      <c r="AC68" s="63"/>
      <c r="AD68" s="63"/>
      <c r="AE68" s="64" t="s">
        <v>27</v>
      </c>
      <c r="AF68" s="69">
        <f>N68*W68</f>
        <v>0</v>
      </c>
      <c r="AG68" s="69"/>
      <c r="AH68" s="69">
        <f>P68*Y68</f>
        <v>0</v>
      </c>
      <c r="AJ68" s="41"/>
      <c r="AK68" s="42" t="s">
        <v>55</v>
      </c>
      <c r="AL68" s="45" t="e">
        <f>($N$74*E22)*H7</f>
        <v>#DIV/0!</v>
      </c>
      <c r="AN68" s="107" t="e">
        <f>AL68/F7</f>
        <v>#DIV/0!</v>
      </c>
      <c r="AQ68" s="41"/>
      <c r="AR68" s="42" t="s">
        <v>55</v>
      </c>
      <c r="AS68" s="45" t="e">
        <f>AL68*L7</f>
        <v>#DIV/0!</v>
      </c>
      <c r="AW68" s="1"/>
      <c r="AX68" s="5"/>
      <c r="AY68" s="5"/>
      <c r="AZ68" s="5" t="s">
        <v>15</v>
      </c>
      <c r="BA68" s="13">
        <f>BA52+BA37+BA22</f>
        <v>0</v>
      </c>
    </row>
    <row r="69" spans="2:53" x14ac:dyDescent="0.25">
      <c r="B69" s="63"/>
      <c r="C69" s="63"/>
      <c r="D69" s="63"/>
      <c r="E69" s="63"/>
      <c r="F69" s="63"/>
      <c r="J69" s="63"/>
      <c r="K69" s="63"/>
      <c r="L69" s="63"/>
      <c r="M69" s="63"/>
      <c r="N69" s="69"/>
      <c r="O69" s="63"/>
      <c r="P69" s="70"/>
      <c r="R69" s="63"/>
      <c r="S69" s="63"/>
      <c r="T69" s="63"/>
      <c r="U69" s="63"/>
      <c r="V69" s="63"/>
      <c r="W69" s="70"/>
      <c r="X69" s="63"/>
      <c r="Y69" s="63"/>
      <c r="Z69" s="63"/>
      <c r="AB69" s="63"/>
      <c r="AC69" s="63"/>
      <c r="AD69" s="63"/>
      <c r="AE69" s="63"/>
      <c r="AF69" s="69"/>
      <c r="AG69" s="69"/>
      <c r="AH69" s="69"/>
      <c r="AJ69" s="41"/>
      <c r="AK69" s="41"/>
      <c r="AL69" s="45"/>
      <c r="AN69" s="45"/>
      <c r="AQ69" s="41"/>
      <c r="AR69" s="41"/>
      <c r="AS69" s="45"/>
      <c r="AW69" s="1"/>
      <c r="AX69" s="1"/>
      <c r="AY69" s="1"/>
      <c r="AZ69" s="1"/>
      <c r="BA69" s="1"/>
    </row>
    <row r="70" spans="2:53" x14ac:dyDescent="0.25">
      <c r="B70" s="63"/>
      <c r="C70" s="63"/>
      <c r="D70" s="63"/>
      <c r="E70" s="63"/>
      <c r="F70" s="63"/>
      <c r="J70" s="63"/>
      <c r="K70" s="63"/>
      <c r="L70" s="63"/>
      <c r="M70" s="63"/>
      <c r="N70" s="69"/>
      <c r="O70" s="63"/>
      <c r="P70" s="70"/>
      <c r="R70" s="63"/>
      <c r="S70" s="63"/>
      <c r="T70" s="63"/>
      <c r="U70" s="63"/>
      <c r="V70" s="63"/>
      <c r="W70" s="70"/>
      <c r="X70" s="63"/>
      <c r="Y70" s="63"/>
      <c r="Z70" s="63"/>
      <c r="AB70" s="63"/>
      <c r="AC70" s="63"/>
      <c r="AD70" s="63"/>
      <c r="AE70" s="63"/>
      <c r="AF70" s="69"/>
      <c r="AG70" s="69"/>
      <c r="AH70" s="69"/>
      <c r="AJ70" s="41"/>
      <c r="AK70" s="41"/>
      <c r="AL70" s="45"/>
      <c r="AN70" s="45"/>
      <c r="AQ70" s="41"/>
      <c r="AR70" s="41"/>
      <c r="AS70" s="45"/>
      <c r="AW70" s="1"/>
      <c r="AX70" s="1"/>
      <c r="AY70" s="1"/>
      <c r="AZ70" s="1"/>
      <c r="BA70" s="1"/>
    </row>
    <row r="71" spans="2:53" x14ac:dyDescent="0.25">
      <c r="B71" s="63"/>
      <c r="C71" s="64"/>
      <c r="D71" s="64"/>
      <c r="E71" s="64" t="s">
        <v>16</v>
      </c>
      <c r="F71" s="65"/>
      <c r="J71" s="63"/>
      <c r="K71" s="64"/>
      <c r="L71" s="64"/>
      <c r="M71" s="64" t="s">
        <v>28</v>
      </c>
      <c r="N71" s="69">
        <f>F71*F41/1000</f>
        <v>0</v>
      </c>
      <c r="O71" s="63"/>
      <c r="P71" s="70">
        <f>N71*1.02615</f>
        <v>0</v>
      </c>
      <c r="R71" s="63"/>
      <c r="S71" s="63"/>
      <c r="T71" s="63"/>
      <c r="U71" s="63"/>
      <c r="V71" s="64" t="s">
        <v>28</v>
      </c>
      <c r="W71" s="8"/>
      <c r="X71" s="63"/>
      <c r="Y71" s="75">
        <f>W71/1.02615</f>
        <v>0</v>
      </c>
      <c r="Z71" s="63"/>
      <c r="AB71" s="63"/>
      <c r="AC71" s="63"/>
      <c r="AD71" s="63"/>
      <c r="AE71" s="64" t="s">
        <v>28</v>
      </c>
      <c r="AF71" s="69">
        <f>N71*W71</f>
        <v>0</v>
      </c>
      <c r="AG71" s="69"/>
      <c r="AH71" s="69">
        <f>P71*Y71</f>
        <v>0</v>
      </c>
      <c r="AJ71" s="41"/>
      <c r="AK71" s="42" t="s">
        <v>56</v>
      </c>
      <c r="AL71" s="45" t="e">
        <f>($N$74*E25)*H10</f>
        <v>#DIV/0!</v>
      </c>
      <c r="AN71" s="107" t="e">
        <f>AL71/F10</f>
        <v>#DIV/0!</v>
      </c>
      <c r="AQ71" s="41"/>
      <c r="AR71" s="42" t="s">
        <v>56</v>
      </c>
      <c r="AS71" s="45" t="e">
        <f>AL71*L10</f>
        <v>#DIV/0!</v>
      </c>
      <c r="AW71" s="1"/>
      <c r="AX71" s="5"/>
      <c r="AY71" s="5"/>
      <c r="AZ71" s="5" t="s">
        <v>16</v>
      </c>
      <c r="BA71" s="13">
        <f>BA55+BA40+BA25</f>
        <v>0</v>
      </c>
    </row>
    <row r="72" spans="2:53" x14ac:dyDescent="0.25">
      <c r="B72" s="63"/>
      <c r="C72" s="64"/>
      <c r="D72" s="64"/>
      <c r="E72" s="64"/>
      <c r="F72" s="65"/>
      <c r="J72" s="63"/>
      <c r="K72" s="64"/>
      <c r="L72" s="64"/>
      <c r="M72" s="64"/>
      <c r="N72" s="69"/>
      <c r="O72" s="63"/>
      <c r="P72" s="70"/>
      <c r="R72" s="63"/>
      <c r="S72" s="63"/>
      <c r="T72" s="63"/>
      <c r="U72" s="63"/>
      <c r="V72" s="64"/>
      <c r="W72" s="63"/>
      <c r="X72" s="63"/>
      <c r="Y72" s="75"/>
      <c r="Z72" s="63"/>
      <c r="AB72" s="63"/>
      <c r="AC72" s="63"/>
      <c r="AD72" s="63"/>
      <c r="AE72" s="64"/>
      <c r="AF72" s="69"/>
      <c r="AG72" s="69"/>
      <c r="AH72" s="69"/>
      <c r="AJ72" s="41"/>
      <c r="AK72" s="88"/>
      <c r="AL72" s="88"/>
      <c r="AN72" s="88"/>
      <c r="AQ72" s="41"/>
      <c r="AR72" s="88"/>
      <c r="AS72" s="88"/>
      <c r="AW72" s="1"/>
      <c r="AX72" s="5"/>
      <c r="AY72" s="5"/>
      <c r="AZ72" s="5"/>
      <c r="BA72" s="13"/>
    </row>
    <row r="73" spans="2:53" x14ac:dyDescent="0.25">
      <c r="B73" s="63"/>
      <c r="C73" s="63"/>
      <c r="D73" s="63"/>
      <c r="E73" s="63"/>
      <c r="F73" s="63"/>
      <c r="J73" s="63"/>
      <c r="K73" s="64"/>
      <c r="L73" s="64"/>
      <c r="M73" s="64"/>
      <c r="N73" s="69"/>
      <c r="O73" s="63"/>
      <c r="P73" s="70"/>
      <c r="R73" s="63"/>
      <c r="S73" s="63"/>
      <c r="T73" s="63"/>
      <c r="U73" s="63"/>
      <c r="V73" s="64"/>
      <c r="W73" s="63"/>
      <c r="X73" s="63"/>
      <c r="Y73" s="75"/>
      <c r="Z73" s="63"/>
      <c r="AB73" s="63"/>
      <c r="AC73" s="63"/>
      <c r="AD73" s="63"/>
      <c r="AE73" s="64"/>
      <c r="AF73" s="69"/>
      <c r="AG73" s="69"/>
      <c r="AH73" s="69"/>
      <c r="AJ73" s="41"/>
      <c r="AK73" s="88"/>
      <c r="AL73" s="88"/>
      <c r="AN73" s="88"/>
      <c r="AQ73" s="41"/>
      <c r="AR73" s="88"/>
      <c r="AS73" s="88"/>
      <c r="AW73" s="1"/>
      <c r="AX73" s="5"/>
      <c r="AY73" s="5"/>
      <c r="AZ73" s="5"/>
      <c r="BA73" s="13"/>
    </row>
    <row r="74" spans="2:53" x14ac:dyDescent="0.25">
      <c r="B74" s="62"/>
      <c r="C74" s="62"/>
      <c r="D74" s="62"/>
      <c r="E74" s="66" t="s">
        <v>35</v>
      </c>
      <c r="F74" s="67">
        <f>SUM(F65:F71)</f>
        <v>0</v>
      </c>
      <c r="G74" s="33"/>
      <c r="H74" s="33"/>
      <c r="I74" s="33"/>
      <c r="J74" s="62"/>
      <c r="K74" s="71"/>
      <c r="L74" s="71"/>
      <c r="M74" s="66" t="s">
        <v>35</v>
      </c>
      <c r="N74" s="67">
        <f t="shared" ref="N74" si="0">SUM(N65:N71)</f>
        <v>0</v>
      </c>
      <c r="O74" s="62"/>
      <c r="P74" s="67">
        <f>SUM(P65:P71)</f>
        <v>0</v>
      </c>
      <c r="Q74" s="33"/>
      <c r="R74" s="62"/>
      <c r="S74" s="62"/>
      <c r="T74" s="62"/>
      <c r="U74" s="63"/>
      <c r="V74" s="66"/>
      <c r="W74" s="62"/>
      <c r="X74" s="62"/>
      <c r="Y74" s="76"/>
      <c r="Z74" s="62"/>
      <c r="AB74" s="62"/>
      <c r="AC74" s="62"/>
      <c r="AD74" s="62"/>
      <c r="AE74" s="66" t="s">
        <v>35</v>
      </c>
      <c r="AF74" s="89">
        <f>SUM(AF65:AF71)</f>
        <v>0</v>
      </c>
      <c r="AG74" s="89"/>
      <c r="AH74" s="89">
        <f>SUM(AH65:AH71)</f>
        <v>0</v>
      </c>
      <c r="AJ74" s="41"/>
      <c r="AK74" s="41"/>
      <c r="AL74" s="41"/>
      <c r="AN74" s="41"/>
      <c r="AQ74" s="41"/>
      <c r="AR74" s="40" t="s">
        <v>35</v>
      </c>
      <c r="AS74" s="108" t="e">
        <f>SUM(AS65:AS73)</f>
        <v>#DIV/0!</v>
      </c>
      <c r="AW74" s="1"/>
      <c r="AX74" s="5"/>
      <c r="AY74" s="5"/>
      <c r="AZ74" s="30" t="s">
        <v>35</v>
      </c>
      <c r="BA74" s="32">
        <f>SUM(BA65:BA71)</f>
        <v>0</v>
      </c>
    </row>
    <row r="75" spans="2:53" x14ac:dyDescent="0.25">
      <c r="B75" s="63"/>
      <c r="C75" s="63"/>
      <c r="D75" s="63"/>
      <c r="E75" s="63"/>
      <c r="F75" s="63"/>
      <c r="J75" s="63"/>
      <c r="K75" s="63"/>
      <c r="L75" s="63"/>
      <c r="M75" s="63"/>
      <c r="N75" s="63"/>
      <c r="O75" s="63"/>
      <c r="P75" s="63"/>
      <c r="R75" s="63"/>
      <c r="S75" s="63"/>
      <c r="T75" s="63"/>
      <c r="U75" s="63"/>
      <c r="V75" s="63"/>
      <c r="W75" s="63"/>
      <c r="X75" s="63"/>
      <c r="Y75" s="63"/>
      <c r="Z75" s="63"/>
      <c r="AB75" s="63"/>
      <c r="AC75" s="63"/>
      <c r="AD75" s="63"/>
      <c r="AE75" s="63"/>
      <c r="AF75" s="63"/>
      <c r="AG75" s="63"/>
      <c r="AH75" s="63"/>
      <c r="AJ75" s="41"/>
      <c r="AK75" s="41"/>
      <c r="AL75" s="41"/>
      <c r="AN75" s="41"/>
      <c r="AQ75" s="41"/>
      <c r="AR75" s="41"/>
      <c r="AS75" s="41"/>
      <c r="AW75" s="6"/>
      <c r="AX75" s="6"/>
      <c r="AY75" s="6"/>
      <c r="AZ75" s="6"/>
      <c r="BA75" s="6"/>
    </row>
    <row r="78" spans="2:53" s="33" customFormat="1" x14ac:dyDescent="0.25">
      <c r="B78" s="116" t="s">
        <v>93</v>
      </c>
      <c r="C78" s="62"/>
      <c r="D78" s="62"/>
      <c r="E78" s="62"/>
      <c r="F78" s="62"/>
      <c r="J78" s="116" t="s">
        <v>84</v>
      </c>
      <c r="K78" s="62"/>
      <c r="L78" s="62"/>
      <c r="M78" s="62"/>
      <c r="N78" s="62"/>
      <c r="O78" s="62"/>
      <c r="P78" s="62"/>
      <c r="X78" s="6" t="s">
        <v>86</v>
      </c>
      <c r="Y78" s="6"/>
      <c r="Z78" s="6"/>
      <c r="AA78" s="6"/>
      <c r="AB78" s="6"/>
    </row>
    <row r="79" spans="2:53" x14ac:dyDescent="0.25">
      <c r="B79" s="63"/>
      <c r="C79" s="63"/>
      <c r="D79" s="63"/>
      <c r="E79" s="63"/>
      <c r="F79" s="63"/>
      <c r="J79" s="62"/>
      <c r="K79" s="62"/>
      <c r="L79" s="63"/>
      <c r="M79" s="63"/>
      <c r="N79" s="63"/>
      <c r="O79" s="63"/>
      <c r="P79" s="63"/>
      <c r="X79" s="1"/>
      <c r="Y79" s="1"/>
      <c r="Z79" s="1"/>
      <c r="AA79" s="1"/>
      <c r="AB79" s="18"/>
    </row>
    <row r="80" spans="2:53" x14ac:dyDescent="0.25">
      <c r="B80" s="63"/>
      <c r="C80" s="63"/>
      <c r="D80" s="63"/>
      <c r="E80" s="63"/>
      <c r="F80" s="63"/>
      <c r="J80" s="63"/>
      <c r="K80" s="63"/>
      <c r="L80" s="63"/>
      <c r="M80" s="63"/>
      <c r="N80" s="68" t="s">
        <v>11</v>
      </c>
      <c r="O80" s="63"/>
      <c r="P80" s="68" t="s">
        <v>12</v>
      </c>
      <c r="X80" s="1"/>
      <c r="Y80" s="1"/>
      <c r="Z80" s="1"/>
      <c r="AA80" s="1"/>
      <c r="AB80" s="18" t="s">
        <v>33</v>
      </c>
    </row>
    <row r="81" spans="2:28" x14ac:dyDescent="0.25">
      <c r="B81" s="63"/>
      <c r="C81" s="64"/>
      <c r="D81" s="64"/>
      <c r="E81" s="64" t="s">
        <v>14</v>
      </c>
      <c r="F81" s="65"/>
      <c r="J81" s="63"/>
      <c r="K81" s="64"/>
      <c r="L81" s="64"/>
      <c r="M81" s="64" t="s">
        <v>26</v>
      </c>
      <c r="N81" s="69"/>
      <c r="O81" s="63"/>
      <c r="P81" s="70"/>
      <c r="X81" s="1"/>
      <c r="Y81" s="5"/>
      <c r="Z81" s="5"/>
      <c r="AA81" s="5" t="s">
        <v>26</v>
      </c>
      <c r="AB81" s="13"/>
    </row>
    <row r="82" spans="2:28" x14ac:dyDescent="0.25">
      <c r="B82" s="63"/>
      <c r="C82" s="64"/>
      <c r="D82" s="64"/>
      <c r="E82" s="64"/>
      <c r="F82" s="63"/>
      <c r="J82" s="63"/>
      <c r="K82" s="64"/>
      <c r="L82" s="64"/>
      <c r="M82" s="64"/>
      <c r="N82" s="69"/>
      <c r="O82" s="63"/>
      <c r="P82" s="70"/>
      <c r="X82" s="1"/>
      <c r="Y82" s="5"/>
      <c r="Z82" s="5"/>
      <c r="AA82" s="5"/>
      <c r="AB82" s="1"/>
    </row>
    <row r="83" spans="2:28" x14ac:dyDescent="0.25">
      <c r="B83" s="63"/>
      <c r="C83" s="64"/>
      <c r="D83" s="64"/>
      <c r="E83" s="64"/>
      <c r="F83" s="63"/>
      <c r="J83" s="63"/>
      <c r="K83" s="64"/>
      <c r="L83" s="64"/>
      <c r="M83" s="64"/>
      <c r="N83" s="69"/>
      <c r="O83" s="63"/>
      <c r="P83" s="70"/>
      <c r="X83" s="1"/>
      <c r="Y83" s="5"/>
      <c r="Z83" s="5"/>
      <c r="AA83" s="5"/>
      <c r="AB83" s="1"/>
    </row>
    <row r="84" spans="2:28" x14ac:dyDescent="0.25">
      <c r="B84" s="63"/>
      <c r="C84" s="64"/>
      <c r="D84" s="64"/>
      <c r="E84" s="64" t="s">
        <v>15</v>
      </c>
      <c r="F84" s="65" t="e">
        <f>N84*1000/F38</f>
        <v>#DIV/0!</v>
      </c>
      <c r="J84" s="63"/>
      <c r="K84" s="64"/>
      <c r="L84" s="64"/>
      <c r="M84" s="64" t="s">
        <v>27</v>
      </c>
      <c r="N84" s="69" t="e">
        <f>(N22+N25)-N74</f>
        <v>#DIV/0!</v>
      </c>
      <c r="O84" s="63"/>
      <c r="P84" s="69" t="e">
        <f>N84*1.02615</f>
        <v>#DIV/0!</v>
      </c>
      <c r="X84" s="1"/>
      <c r="Y84" s="5"/>
      <c r="Z84" s="5"/>
      <c r="AA84" s="5" t="s">
        <v>45</v>
      </c>
      <c r="AB84" s="13" t="e">
        <f>V38*F84</f>
        <v>#DIV/0!</v>
      </c>
    </row>
    <row r="85" spans="2:28" x14ac:dyDescent="0.25">
      <c r="B85" s="63"/>
      <c r="C85" s="63"/>
      <c r="D85" s="63"/>
      <c r="E85" s="63"/>
      <c r="F85" s="63"/>
      <c r="J85" s="63"/>
      <c r="K85" s="63"/>
      <c r="L85" s="63"/>
      <c r="M85" s="63"/>
      <c r="N85" s="69"/>
      <c r="O85" s="63"/>
      <c r="P85" s="70"/>
      <c r="X85" s="1"/>
      <c r="Y85" s="1"/>
      <c r="Z85" s="1"/>
      <c r="AA85" s="1"/>
      <c r="AB85" s="1"/>
    </row>
    <row r="86" spans="2:28" x14ac:dyDescent="0.25">
      <c r="B86" s="63"/>
      <c r="C86" s="63"/>
      <c r="D86" s="63"/>
      <c r="E86" s="63"/>
      <c r="F86" s="63"/>
      <c r="J86" s="63"/>
      <c r="K86" s="63"/>
      <c r="L86" s="63"/>
      <c r="M86" s="63"/>
      <c r="N86" s="69"/>
      <c r="O86" s="63"/>
      <c r="P86" s="70"/>
      <c r="X86" s="1"/>
      <c r="Y86" s="1"/>
      <c r="Z86" s="1"/>
      <c r="AA86" s="1"/>
      <c r="AB86" s="1"/>
    </row>
    <row r="87" spans="2:28" x14ac:dyDescent="0.25">
      <c r="B87" s="63"/>
      <c r="C87" s="64"/>
      <c r="D87" s="64"/>
      <c r="E87" s="64" t="s">
        <v>16</v>
      </c>
      <c r="F87" s="65"/>
      <c r="J87" s="63"/>
      <c r="K87" s="64"/>
      <c r="L87" s="64"/>
      <c r="M87" s="64" t="s">
        <v>28</v>
      </c>
      <c r="N87" s="69"/>
      <c r="O87" s="63"/>
      <c r="P87" s="70"/>
      <c r="X87" s="1"/>
      <c r="Y87" s="5"/>
      <c r="Z87" s="5"/>
      <c r="AA87" s="5" t="s">
        <v>46</v>
      </c>
      <c r="AB87" s="13">
        <f>N86*V87</f>
        <v>0</v>
      </c>
    </row>
    <row r="88" spans="2:28" x14ac:dyDescent="0.25">
      <c r="B88" s="63"/>
      <c r="C88" s="64"/>
      <c r="D88" s="64"/>
      <c r="E88" s="64"/>
      <c r="F88" s="65"/>
      <c r="J88" s="63"/>
      <c r="K88" s="64"/>
      <c r="L88" s="64"/>
      <c r="M88" s="64"/>
      <c r="N88" s="69"/>
      <c r="O88" s="63"/>
      <c r="P88" s="70"/>
      <c r="X88" s="1"/>
      <c r="Y88" s="1"/>
      <c r="Z88" s="1"/>
      <c r="AA88" s="1"/>
      <c r="AB88" s="1"/>
    </row>
    <row r="89" spans="2:28" x14ac:dyDescent="0.25">
      <c r="B89" s="63"/>
      <c r="C89" s="63"/>
      <c r="D89" s="63"/>
      <c r="E89" s="63"/>
      <c r="F89" s="63"/>
      <c r="J89" s="63"/>
      <c r="K89" s="64"/>
      <c r="L89" s="64"/>
      <c r="M89" s="64"/>
      <c r="N89" s="69"/>
      <c r="O89" s="63"/>
      <c r="P89" s="70"/>
      <c r="X89" s="1"/>
      <c r="Y89" s="1"/>
      <c r="Z89" s="1"/>
      <c r="AA89" s="1"/>
      <c r="AB89" s="1"/>
    </row>
    <row r="90" spans="2:28" x14ac:dyDescent="0.25">
      <c r="B90" s="62"/>
      <c r="C90" s="62"/>
      <c r="D90" s="62"/>
      <c r="E90" s="66" t="s">
        <v>35</v>
      </c>
      <c r="F90" s="67" t="e">
        <f>SUM(F81:F87)</f>
        <v>#DIV/0!</v>
      </c>
      <c r="G90" s="33"/>
      <c r="H90" s="33"/>
      <c r="I90" s="33"/>
      <c r="J90" s="62"/>
      <c r="K90" s="71"/>
      <c r="L90" s="71"/>
      <c r="M90" s="66" t="s">
        <v>35</v>
      </c>
      <c r="N90" s="67" t="e">
        <f t="shared" ref="N90" si="1">SUM(N81:N87)</f>
        <v>#DIV/0!</v>
      </c>
      <c r="O90" s="62"/>
      <c r="P90" s="67" t="e">
        <f>SUM(P81:P87)</f>
        <v>#DIV/0!</v>
      </c>
      <c r="X90" s="6"/>
      <c r="Y90" s="6"/>
      <c r="Z90" s="6"/>
      <c r="AA90" s="30" t="s">
        <v>35</v>
      </c>
      <c r="AB90" s="32" t="e">
        <f>SUM(AB81:AB87)</f>
        <v>#DIV/0!</v>
      </c>
    </row>
    <row r="91" spans="2:28" x14ac:dyDescent="0.25">
      <c r="B91" s="63"/>
      <c r="C91" s="63"/>
      <c r="D91" s="63"/>
      <c r="E91" s="63"/>
      <c r="F91" s="63"/>
      <c r="J91" s="63"/>
      <c r="K91" s="63"/>
      <c r="L91" s="63"/>
      <c r="M91" s="63"/>
      <c r="N91" s="63"/>
      <c r="O91" s="63"/>
      <c r="P91" s="63"/>
      <c r="X91" s="1"/>
      <c r="Y91" s="1"/>
      <c r="Z91" s="1"/>
      <c r="AA91" s="1"/>
      <c r="AB91" s="1"/>
    </row>
    <row r="92" spans="2:28" x14ac:dyDescent="0.25">
      <c r="Z92" s="33"/>
    </row>
  </sheetData>
  <hyperlinks>
    <hyperlink ref="B2" r:id="rId1" location="Notes_2!D2" xr:uid="{9DEC03EA-3AB4-4809-921E-7DB87E757471}"/>
    <hyperlink ref="J2" r:id="rId2" location="Notes_2!D4" xr:uid="{1F2BA154-4AF8-4B26-A4CB-EB33E5AEF6E6}"/>
    <hyperlink ref="N2" r:id="rId3" location="Notes_2!D6" xr:uid="{74DA176F-8A33-446E-BC9B-72F994B86832}"/>
    <hyperlink ref="B17" r:id="rId4" location="Notes_2!D8" xr:uid="{29681089-CF14-4B0D-9795-425B866B1EFA}"/>
    <hyperlink ref="J17" r:id="rId5" location="Notes_2!D10" xr:uid="{5DC675E2-6E69-464F-9B8E-2BCFF4AE512A}"/>
    <hyperlink ref="R17" r:id="rId6" location="Notes_2!D12" xr:uid="{DCF8E23E-03D0-491E-8D43-19EB1B9918EC}"/>
    <hyperlink ref="F32" r:id="rId7" location="Notes_2!D12" xr:uid="{4B83080D-E610-4A28-82FB-143B14FA122F}"/>
    <hyperlink ref="J32" r:id="rId8" location="Notes_2!D16" xr:uid="{74D457AB-7DCC-48C5-B752-FE7B5F5F82C1}"/>
    <hyperlink ref="R32" r:id="rId9" location="Notes_2!D18" xr:uid="{6515B425-9687-40EC-A732-A805D14CE86B}"/>
    <hyperlink ref="X32" r:id="rId10" location="Notes_2!D20" xr:uid="{47EA1A98-1941-4672-B1D1-CDF9D7177DA4}"/>
    <hyperlink ref="B47" r:id="rId11" location="Notes_2!D22" xr:uid="{795019CB-DFAC-4FD4-9AB1-8EAD77BCBF28}"/>
    <hyperlink ref="B62" r:id="rId12" location="Notes_2!D24" xr:uid="{BFD5E725-E3E2-4ABA-8109-34DB1D3F4F75}"/>
    <hyperlink ref="J62" r:id="rId13" location="Notes_2!D26" xr:uid="{123ACBF9-ED8F-46F9-B0CE-C0391B28D01B}"/>
    <hyperlink ref="B78" r:id="rId14" location="Notes_2!D28" xr:uid="{4BF349E9-A432-4DD0-ABE9-5A96316A30D8}"/>
    <hyperlink ref="J78" r:id="rId15" location="Notes_2!D30" xr:uid="{D4D40DE2-6180-44DD-B78B-4E0C4C1F259B}"/>
  </hyperlinks>
  <pageMargins left="0.7" right="0.7" top="0.75" bottom="0.75" header="0.3" footer="0.3"/>
  <pageSetup orientation="portrait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FDD0-9F77-4790-ADBD-01325367B7DD}">
  <dimension ref="B2:D30"/>
  <sheetViews>
    <sheetView tabSelected="1" topLeftCell="B2" zoomScale="90" zoomScaleNormal="90" workbookViewId="0">
      <selection activeCell="D30" sqref="D30"/>
    </sheetView>
  </sheetViews>
  <sheetFormatPr defaultRowHeight="15" x14ac:dyDescent="0.25"/>
  <cols>
    <col min="2" max="2" width="74.42578125" style="111" bestFit="1" customWidth="1"/>
    <col min="3" max="3" width="3.7109375" customWidth="1"/>
  </cols>
  <sheetData>
    <row r="2" spans="2:4" x14ac:dyDescent="0.25">
      <c r="B2" s="111" t="s">
        <v>73</v>
      </c>
      <c r="D2" s="113" t="s">
        <v>127</v>
      </c>
    </row>
    <row r="4" spans="2:4" x14ac:dyDescent="0.25">
      <c r="B4" s="111" t="s">
        <v>141</v>
      </c>
      <c r="D4" s="113" t="s">
        <v>142</v>
      </c>
    </row>
    <row r="5" spans="2:4" x14ac:dyDescent="0.25">
      <c r="D5" s="113"/>
    </row>
    <row r="6" spans="2:4" x14ac:dyDescent="0.25">
      <c r="B6" s="111" t="s">
        <v>69</v>
      </c>
      <c r="D6" s="113" t="s">
        <v>143</v>
      </c>
    </row>
    <row r="8" spans="2:4" x14ac:dyDescent="0.25">
      <c r="B8" s="111" t="s">
        <v>128</v>
      </c>
      <c r="D8" s="113" t="s">
        <v>121</v>
      </c>
    </row>
    <row r="10" spans="2:4" x14ac:dyDescent="0.25">
      <c r="B10" s="111" t="s">
        <v>94</v>
      </c>
      <c r="D10" s="113" t="s">
        <v>129</v>
      </c>
    </row>
    <row r="12" spans="2:4" x14ac:dyDescent="0.25">
      <c r="B12" s="111" t="s">
        <v>87</v>
      </c>
      <c r="D12" s="113" t="s">
        <v>130</v>
      </c>
    </row>
    <row r="14" spans="2:4" x14ac:dyDescent="0.25">
      <c r="B14" s="111" t="s">
        <v>5</v>
      </c>
      <c r="D14" s="113" t="s">
        <v>116</v>
      </c>
    </row>
    <row r="16" spans="2:4" x14ac:dyDescent="0.25">
      <c r="B16" s="111" t="s">
        <v>79</v>
      </c>
      <c r="D16" s="113" t="s">
        <v>131</v>
      </c>
    </row>
    <row r="18" spans="2:4" x14ac:dyDescent="0.25">
      <c r="B18" s="111" t="s">
        <v>44</v>
      </c>
      <c r="D18" s="113" t="s">
        <v>138</v>
      </c>
    </row>
    <row r="19" spans="2:4" x14ac:dyDescent="0.25">
      <c r="D19" s="113"/>
    </row>
    <row r="20" spans="2:4" x14ac:dyDescent="0.25">
      <c r="B20" s="111" t="s">
        <v>85</v>
      </c>
      <c r="D20" s="113" t="s">
        <v>139</v>
      </c>
    </row>
    <row r="22" spans="2:4" x14ac:dyDescent="0.25">
      <c r="B22" s="111" t="s">
        <v>82</v>
      </c>
      <c r="D22" s="113" t="s">
        <v>118</v>
      </c>
    </row>
    <row r="24" spans="2:4" x14ac:dyDescent="0.25">
      <c r="B24" s="111" t="s">
        <v>83</v>
      </c>
      <c r="D24" s="113" t="s">
        <v>119</v>
      </c>
    </row>
    <row r="26" spans="2:4" x14ac:dyDescent="0.25">
      <c r="B26" s="111" t="s">
        <v>80</v>
      </c>
      <c r="D26" s="113" t="s">
        <v>120</v>
      </c>
    </row>
    <row r="28" spans="2:4" x14ac:dyDescent="0.25">
      <c r="B28" s="111" t="s">
        <v>93</v>
      </c>
      <c r="D28" s="113" t="s">
        <v>132</v>
      </c>
    </row>
    <row r="30" spans="2:4" x14ac:dyDescent="0.25">
      <c r="B30" s="111" t="s">
        <v>84</v>
      </c>
      <c r="D30" s="113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C20"/>
  <sheetViews>
    <sheetView workbookViewId="0">
      <selection sqref="A1:XFD1048576"/>
    </sheetView>
  </sheetViews>
  <sheetFormatPr defaultRowHeight="15" x14ac:dyDescent="0.25"/>
  <sheetData>
    <row r="4" spans="3:3" x14ac:dyDescent="0.25">
      <c r="C4" s="15"/>
    </row>
    <row r="5" spans="3:3" x14ac:dyDescent="0.25">
      <c r="C5" s="15" t="s">
        <v>20</v>
      </c>
    </row>
    <row r="6" spans="3:3" x14ac:dyDescent="0.25">
      <c r="C6" s="15" t="s">
        <v>21</v>
      </c>
    </row>
    <row r="7" spans="3:3" x14ac:dyDescent="0.25">
      <c r="C7" s="15" t="s">
        <v>22</v>
      </c>
    </row>
    <row r="8" spans="3:3" x14ac:dyDescent="0.25">
      <c r="C8" s="15" t="s">
        <v>134</v>
      </c>
    </row>
    <row r="9" spans="3:3" x14ac:dyDescent="0.25">
      <c r="C9" s="15"/>
    </row>
    <row r="10" spans="3:3" x14ac:dyDescent="0.25">
      <c r="C10" s="15" t="s">
        <v>135</v>
      </c>
    </row>
    <row r="11" spans="3:3" x14ac:dyDescent="0.25">
      <c r="C11" s="15" t="s">
        <v>23</v>
      </c>
    </row>
    <row r="12" spans="3:3" x14ac:dyDescent="0.25">
      <c r="C12" s="15"/>
    </row>
    <row r="13" spans="3:3" x14ac:dyDescent="0.25">
      <c r="C13" s="15" t="s">
        <v>136</v>
      </c>
    </row>
    <row r="14" spans="3:3" x14ac:dyDescent="0.25">
      <c r="C14" s="15"/>
    </row>
    <row r="15" spans="3:3" x14ac:dyDescent="0.25">
      <c r="C15" s="15" t="s">
        <v>24</v>
      </c>
    </row>
    <row r="16" spans="3:3" x14ac:dyDescent="0.25">
      <c r="C16" s="15" t="s">
        <v>137</v>
      </c>
    </row>
    <row r="17" spans="3:3" x14ac:dyDescent="0.25">
      <c r="C17" s="15"/>
    </row>
    <row r="18" spans="3:3" x14ac:dyDescent="0.25">
      <c r="C18" s="15"/>
    </row>
    <row r="19" spans="3:3" x14ac:dyDescent="0.25">
      <c r="C19" s="15"/>
    </row>
    <row r="20" spans="3:3" x14ac:dyDescent="0.25">
      <c r="C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From DONATION to PDMPs</vt:lpstr>
      <vt:lpstr>Notes_1</vt:lpstr>
      <vt:lpstr>From PDMPs to DONATION</vt:lpstr>
      <vt:lpstr>Notes_2</vt:lpstr>
      <vt:lpstr>Obj</vt:lpstr>
    </vt:vector>
  </TitlesOfParts>
  <Company>Istituto Superiore di Sanità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</dc:creator>
  <cp:lastModifiedBy>Peter O'Leary</cp:lastModifiedBy>
  <dcterms:created xsi:type="dcterms:W3CDTF">2023-04-27T16:36:04Z</dcterms:created>
  <dcterms:modified xsi:type="dcterms:W3CDTF">2025-09-15T07:17:17Z</dcterms:modified>
</cp:coreProperties>
</file>